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A\Desktop\"/>
    </mc:Choice>
  </mc:AlternateContent>
  <bookViews>
    <workbookView xWindow="0" yWindow="7620" windowWidth="20115" windowHeight="8010"/>
  </bookViews>
  <sheets>
    <sheet name="tháng 12" sheetId="29" r:id="rId1"/>
  </sheets>
  <calcPr calcId="152511"/>
</workbook>
</file>

<file path=xl/calcChain.xml><?xml version="1.0" encoding="utf-8"?>
<calcChain xmlns="http://schemas.openxmlformats.org/spreadsheetml/2006/main">
  <c r="J80" i="29" l="1"/>
  <c r="K80" i="29" s="1"/>
  <c r="J94" i="29"/>
  <c r="L94" i="29" s="1"/>
  <c r="D94" i="29"/>
  <c r="E94" i="29" s="1"/>
  <c r="F94" i="29" s="1"/>
  <c r="J93" i="29"/>
  <c r="L93" i="29" s="1"/>
  <c r="D93" i="29"/>
  <c r="E93" i="29" s="1"/>
  <c r="J92" i="29"/>
  <c r="K92" i="29" s="1"/>
  <c r="D92" i="29"/>
  <c r="E92" i="29" s="1"/>
  <c r="F92" i="29" s="1"/>
  <c r="J91" i="29"/>
  <c r="L91" i="29" s="1"/>
  <c r="D91" i="29"/>
  <c r="E91" i="29" s="1"/>
  <c r="J90" i="29"/>
  <c r="L90" i="29" s="1"/>
  <c r="D90" i="29"/>
  <c r="E90" i="29" s="1"/>
  <c r="J89" i="29"/>
  <c r="L89" i="29" s="1"/>
  <c r="D89" i="29"/>
  <c r="E89" i="29" s="1"/>
  <c r="J88" i="29"/>
  <c r="K88" i="29" s="1"/>
  <c r="D88" i="29"/>
  <c r="E88" i="29" s="1"/>
  <c r="J87" i="29"/>
  <c r="L87" i="29" s="1"/>
  <c r="D87" i="29"/>
  <c r="E87" i="29" s="1"/>
  <c r="F87" i="29" s="1"/>
  <c r="L86" i="29"/>
  <c r="K86" i="29"/>
  <c r="D86" i="29"/>
  <c r="E86" i="29" s="1"/>
  <c r="F86" i="29" s="1"/>
  <c r="J85" i="29"/>
  <c r="L85" i="29" s="1"/>
  <c r="D85" i="29"/>
  <c r="E85" i="29" s="1"/>
  <c r="J84" i="29"/>
  <c r="L84" i="29" s="1"/>
  <c r="D84" i="29"/>
  <c r="E84" i="29" s="1"/>
  <c r="J83" i="29"/>
  <c r="K83" i="29" s="1"/>
  <c r="D83" i="29"/>
  <c r="E83" i="29" s="1"/>
  <c r="F83" i="29" s="1"/>
  <c r="J82" i="29"/>
  <c r="L82" i="29" s="1"/>
  <c r="D82" i="29"/>
  <c r="E82" i="29" s="1"/>
  <c r="J81" i="29"/>
  <c r="K81" i="29" s="1"/>
  <c r="D81" i="29"/>
  <c r="E81" i="29" s="1"/>
  <c r="L80" i="29"/>
  <c r="D80" i="29"/>
  <c r="E80" i="29" s="1"/>
  <c r="F80" i="29" s="1"/>
  <c r="J79" i="29"/>
  <c r="L79" i="29" s="1"/>
  <c r="D79" i="29"/>
  <c r="E79" i="29" s="1"/>
  <c r="F79" i="29" s="1"/>
  <c r="G79" i="29" s="1"/>
  <c r="J78" i="29"/>
  <c r="K78" i="29" s="1"/>
  <c r="D78" i="29"/>
  <c r="E78" i="29" s="1"/>
  <c r="F78" i="29" s="1"/>
  <c r="J77" i="29"/>
  <c r="L77" i="29" s="1"/>
  <c r="D77" i="29"/>
  <c r="E77" i="29" s="1"/>
  <c r="F77" i="29" s="1"/>
  <c r="J76" i="29"/>
  <c r="L76" i="29" s="1"/>
  <c r="D76" i="29"/>
  <c r="E76" i="29" s="1"/>
  <c r="J75" i="29"/>
  <c r="L75" i="29" s="1"/>
  <c r="D75" i="29"/>
  <c r="E75" i="29" s="1"/>
  <c r="J74" i="29"/>
  <c r="K74" i="29" s="1"/>
  <c r="D74" i="29"/>
  <c r="E74" i="29" s="1"/>
  <c r="F74" i="29" s="1"/>
  <c r="J73" i="29"/>
  <c r="L73" i="29" s="1"/>
  <c r="D73" i="29"/>
  <c r="E73" i="29" s="1"/>
  <c r="J72" i="29"/>
  <c r="K72" i="29" s="1"/>
  <c r="D72" i="29"/>
  <c r="E72" i="29" s="1"/>
  <c r="J71" i="29"/>
  <c r="L71" i="29" s="1"/>
  <c r="D71" i="29"/>
  <c r="E71" i="29" s="1"/>
  <c r="J70" i="29"/>
  <c r="K70" i="29" s="1"/>
  <c r="D70" i="29"/>
  <c r="E70" i="29" s="1"/>
  <c r="J69" i="29"/>
  <c r="L69" i="29" s="1"/>
  <c r="D69" i="29"/>
  <c r="E69" i="29" s="1"/>
  <c r="F69" i="29" s="1"/>
  <c r="J68" i="29"/>
  <c r="L68" i="29" s="1"/>
  <c r="D68" i="29"/>
  <c r="E68" i="29" s="1"/>
  <c r="J67" i="29"/>
  <c r="L67" i="29" s="1"/>
  <c r="D67" i="29"/>
  <c r="E67" i="29" s="1"/>
  <c r="F67" i="29" s="1"/>
  <c r="G67" i="29" s="1"/>
  <c r="J66" i="29"/>
  <c r="K66" i="29" s="1"/>
  <c r="D66" i="29"/>
  <c r="E66" i="29" s="1"/>
  <c r="F66" i="29" s="1"/>
  <c r="J65" i="29"/>
  <c r="L65" i="29" s="1"/>
  <c r="D65" i="29"/>
  <c r="E65" i="29" s="1"/>
  <c r="J64" i="29"/>
  <c r="L64" i="29" s="1"/>
  <c r="D64" i="29"/>
  <c r="E64" i="29" s="1"/>
  <c r="J63" i="29"/>
  <c r="L63" i="29" s="1"/>
  <c r="D63" i="29"/>
  <c r="E63" i="29" s="1"/>
  <c r="F63" i="29" s="1"/>
  <c r="G63" i="29" s="1"/>
  <c r="J62" i="29"/>
  <c r="K62" i="29" s="1"/>
  <c r="D62" i="29"/>
  <c r="E62" i="29" s="1"/>
  <c r="F62" i="29" s="1"/>
  <c r="J61" i="29"/>
  <c r="L61" i="29" s="1"/>
  <c r="D61" i="29"/>
  <c r="E61" i="29" s="1"/>
  <c r="F61" i="29" s="1"/>
  <c r="J60" i="29"/>
  <c r="L60" i="29" s="1"/>
  <c r="D60" i="29"/>
  <c r="E60" i="29" s="1"/>
  <c r="J59" i="29"/>
  <c r="L59" i="29" s="1"/>
  <c r="D59" i="29"/>
  <c r="E59" i="29" s="1"/>
  <c r="J58" i="29"/>
  <c r="K58" i="29" s="1"/>
  <c r="D58" i="29"/>
  <c r="E58" i="29" s="1"/>
  <c r="F58" i="29" s="1"/>
  <c r="J57" i="29"/>
  <c r="L57" i="29" s="1"/>
  <c r="D57" i="29"/>
  <c r="E57" i="29" s="1"/>
  <c r="J56" i="29"/>
  <c r="K56" i="29" s="1"/>
  <c r="D56" i="29"/>
  <c r="E56" i="29" s="1"/>
  <c r="J55" i="29"/>
  <c r="L55" i="29" s="1"/>
  <c r="D55" i="29"/>
  <c r="E55" i="29" s="1"/>
  <c r="J54" i="29"/>
  <c r="K54" i="29" s="1"/>
  <c r="D54" i="29"/>
  <c r="E54" i="29" s="1"/>
  <c r="J53" i="29"/>
  <c r="D53" i="29"/>
  <c r="E53" i="29" s="1"/>
  <c r="F53" i="29" s="1"/>
  <c r="J52" i="29"/>
  <c r="L52" i="29" s="1"/>
  <c r="D52" i="29"/>
  <c r="E52" i="29" s="1"/>
  <c r="F52" i="29" s="1"/>
  <c r="J51" i="29"/>
  <c r="L51" i="29" s="1"/>
  <c r="D51" i="29"/>
  <c r="E51" i="29" s="1"/>
  <c r="F51" i="29" s="1"/>
  <c r="G51" i="29" s="1"/>
  <c r="J50" i="29"/>
  <c r="K50" i="29" s="1"/>
  <c r="D50" i="29"/>
  <c r="E50" i="29" s="1"/>
  <c r="F50" i="29" s="1"/>
  <c r="J49" i="29"/>
  <c r="L49" i="29" s="1"/>
  <c r="D49" i="29"/>
  <c r="E49" i="29" s="1"/>
  <c r="J48" i="29"/>
  <c r="D48" i="29"/>
  <c r="E48" i="29" s="1"/>
  <c r="J47" i="29"/>
  <c r="D47" i="29"/>
  <c r="E47" i="29" s="1"/>
  <c r="J46" i="29"/>
  <c r="L46" i="29" s="1"/>
  <c r="D46" i="29"/>
  <c r="E46" i="29" s="1"/>
  <c r="J45" i="29"/>
  <c r="K45" i="29" s="1"/>
  <c r="D45" i="29"/>
  <c r="E45" i="29" s="1"/>
  <c r="F45" i="29" s="1"/>
  <c r="J44" i="29"/>
  <c r="L44" i="29" s="1"/>
  <c r="D44" i="29"/>
  <c r="E44" i="29" s="1"/>
  <c r="J43" i="29"/>
  <c r="D43" i="29"/>
  <c r="E43" i="29" s="1"/>
  <c r="J42" i="29"/>
  <c r="K42" i="29" s="1"/>
  <c r="D42" i="29"/>
  <c r="E42" i="29" s="1"/>
  <c r="J41" i="29"/>
  <c r="K41" i="29" s="1"/>
  <c r="D41" i="29"/>
  <c r="E41" i="29" s="1"/>
  <c r="F41" i="29" s="1"/>
  <c r="J40" i="29"/>
  <c r="L40" i="29" s="1"/>
  <c r="D40" i="29"/>
  <c r="E40" i="29" s="1"/>
  <c r="J39" i="29"/>
  <c r="K39" i="29" s="1"/>
  <c r="D39" i="29"/>
  <c r="E39" i="29" s="1"/>
  <c r="J38" i="29"/>
  <c r="K38" i="29" s="1"/>
  <c r="D38" i="29"/>
  <c r="E38" i="29" s="1"/>
  <c r="J37" i="29"/>
  <c r="K37" i="29" s="1"/>
  <c r="D37" i="29"/>
  <c r="E37" i="29" s="1"/>
  <c r="J36" i="29"/>
  <c r="L36" i="29" s="1"/>
  <c r="D36" i="29"/>
  <c r="E36" i="29" s="1"/>
  <c r="J35" i="29"/>
  <c r="K35" i="29" s="1"/>
  <c r="D35" i="29"/>
  <c r="E35" i="29" s="1"/>
  <c r="F35" i="29" s="1"/>
  <c r="J34" i="29"/>
  <c r="L34" i="29" s="1"/>
  <c r="D34" i="29"/>
  <c r="E34" i="29" s="1"/>
  <c r="J33" i="29"/>
  <c r="K33" i="29" s="1"/>
  <c r="D33" i="29"/>
  <c r="E33" i="29" s="1"/>
  <c r="F33" i="29" s="1"/>
  <c r="J32" i="29"/>
  <c r="L32" i="29" s="1"/>
  <c r="D32" i="29"/>
  <c r="E32" i="29" s="1"/>
  <c r="J31" i="29"/>
  <c r="K31" i="29" s="1"/>
  <c r="D31" i="29"/>
  <c r="E31" i="29" s="1"/>
  <c r="F31" i="29" s="1"/>
  <c r="J30" i="29"/>
  <c r="K30" i="29" s="1"/>
  <c r="D30" i="29"/>
  <c r="E30" i="29" s="1"/>
  <c r="J29" i="29"/>
  <c r="K29" i="29" s="1"/>
  <c r="D29" i="29"/>
  <c r="E29" i="29" s="1"/>
  <c r="J28" i="29"/>
  <c r="L28" i="29" s="1"/>
  <c r="D28" i="29"/>
  <c r="E28" i="29" s="1"/>
  <c r="J27" i="29"/>
  <c r="K27" i="29" s="1"/>
  <c r="D27" i="29"/>
  <c r="E27" i="29" s="1"/>
  <c r="F27" i="29" s="1"/>
  <c r="J26" i="29"/>
  <c r="L26" i="29" s="1"/>
  <c r="D26" i="29"/>
  <c r="E26" i="29" s="1"/>
  <c r="L25" i="29"/>
  <c r="K25" i="29"/>
  <c r="D25" i="29"/>
  <c r="E25" i="29" s="1"/>
  <c r="J24" i="29"/>
  <c r="K24" i="29" s="1"/>
  <c r="D24" i="29"/>
  <c r="E24" i="29" s="1"/>
  <c r="F24" i="29" s="1"/>
  <c r="J23" i="29"/>
  <c r="L23" i="29" s="1"/>
  <c r="D23" i="29"/>
  <c r="E23" i="29" s="1"/>
  <c r="J22" i="29"/>
  <c r="L22" i="29" s="1"/>
  <c r="D22" i="29"/>
  <c r="E22" i="29" s="1"/>
  <c r="J21" i="29"/>
  <c r="L21" i="29" s="1"/>
  <c r="D21" i="29"/>
  <c r="E21" i="29" s="1"/>
  <c r="F21" i="29" s="1"/>
  <c r="G21" i="29" s="1"/>
  <c r="J20" i="29"/>
  <c r="K20" i="29" s="1"/>
  <c r="D20" i="29"/>
  <c r="E20" i="29" s="1"/>
  <c r="F20" i="29" s="1"/>
  <c r="J19" i="29"/>
  <c r="L19" i="29" s="1"/>
  <c r="D19" i="29"/>
  <c r="E19" i="29" s="1"/>
  <c r="F19" i="29" s="1"/>
  <c r="J18" i="29"/>
  <c r="L18" i="29" s="1"/>
  <c r="D18" i="29"/>
  <c r="E18" i="29" s="1"/>
  <c r="J17" i="29"/>
  <c r="L17" i="29" s="1"/>
  <c r="D17" i="29"/>
  <c r="E17" i="29" s="1"/>
  <c r="F17" i="29" s="1"/>
  <c r="J16" i="29"/>
  <c r="K16" i="29" s="1"/>
  <c r="D16" i="29"/>
  <c r="E16" i="29" s="1"/>
  <c r="F16" i="29" s="1"/>
  <c r="Q15" i="29"/>
  <c r="J15" i="29"/>
  <c r="D15" i="29"/>
  <c r="E15" i="29" s="1"/>
  <c r="K82" i="29" l="1"/>
  <c r="M82" i="29" s="1"/>
  <c r="M86" i="29"/>
  <c r="K26" i="29"/>
  <c r="L42" i="29"/>
  <c r="M25" i="29"/>
  <c r="L27" i="29"/>
  <c r="M80" i="29"/>
  <c r="K73" i="29"/>
  <c r="M73" i="29" s="1"/>
  <c r="K65" i="29"/>
  <c r="M65" i="29" s="1"/>
  <c r="K49" i="29"/>
  <c r="M49" i="29" s="1"/>
  <c r="L38" i="29"/>
  <c r="M38" i="29" s="1"/>
  <c r="L30" i="29"/>
  <c r="M30" i="29" s="1"/>
  <c r="L33" i="29"/>
  <c r="K34" i="29"/>
  <c r="M34" i="29" s="1"/>
  <c r="K46" i="29"/>
  <c r="K57" i="29"/>
  <c r="M57" i="29" s="1"/>
  <c r="L62" i="29"/>
  <c r="M62" i="29" s="1"/>
  <c r="N62" i="29" s="1"/>
  <c r="K63" i="29"/>
  <c r="M63" i="29" s="1"/>
  <c r="N63" i="29" s="1"/>
  <c r="L70" i="29"/>
  <c r="M70" i="29" s="1"/>
  <c r="K71" i="29"/>
  <c r="M71" i="29" s="1"/>
  <c r="L72" i="29"/>
  <c r="K75" i="29"/>
  <c r="M75" i="29" s="1"/>
  <c r="K76" i="29"/>
  <c r="M76" i="29" s="1"/>
  <c r="K91" i="29"/>
  <c r="M91" i="29" s="1"/>
  <c r="L41" i="29"/>
  <c r="M41" i="29" s="1"/>
  <c r="N41" i="29" s="1"/>
  <c r="M46" i="29"/>
  <c r="L20" i="29"/>
  <c r="M20" i="29" s="1"/>
  <c r="N20" i="29" s="1"/>
  <c r="K21" i="29"/>
  <c r="M21" i="29" s="1"/>
  <c r="N21" i="29" s="1"/>
  <c r="K23" i="29"/>
  <c r="M23" i="29" s="1"/>
  <c r="L35" i="29"/>
  <c r="M35" i="29" s="1"/>
  <c r="N35" i="29" s="1"/>
  <c r="K36" i="29"/>
  <c r="M36" i="29" s="1"/>
  <c r="K40" i="29"/>
  <c r="M40" i="29" s="1"/>
  <c r="K44" i="29"/>
  <c r="M44" i="29" s="1"/>
  <c r="L45" i="29"/>
  <c r="M45" i="29" s="1"/>
  <c r="N45" i="29" s="1"/>
  <c r="K51" i="29"/>
  <c r="M51" i="29" s="1"/>
  <c r="N51" i="29" s="1"/>
  <c r="K52" i="29"/>
  <c r="M52" i="29" s="1"/>
  <c r="N52" i="29" s="1"/>
  <c r="K55" i="29"/>
  <c r="M55" i="29" s="1"/>
  <c r="L56" i="29"/>
  <c r="M56" i="29" s="1"/>
  <c r="K59" i="29"/>
  <c r="M59" i="29" s="1"/>
  <c r="K60" i="29"/>
  <c r="M60" i="29" s="1"/>
  <c r="K79" i="29"/>
  <c r="M79" i="29" s="1"/>
  <c r="N79" i="29" s="1"/>
  <c r="L81" i="29"/>
  <c r="M81" i="29" s="1"/>
  <c r="K84" i="29"/>
  <c r="M84" i="29" s="1"/>
  <c r="K85" i="29"/>
  <c r="M85" i="29" s="1"/>
  <c r="K89" i="29"/>
  <c r="M89" i="29" s="1"/>
  <c r="K93" i="29"/>
  <c r="M93" i="29" s="1"/>
  <c r="K94" i="29"/>
  <c r="M94" i="29" s="1"/>
  <c r="K17" i="29"/>
  <c r="M17" i="29" s="1"/>
  <c r="N17" i="29" s="1"/>
  <c r="K18" i="29"/>
  <c r="M18" i="29" s="1"/>
  <c r="K28" i="29"/>
  <c r="M28" i="29" s="1"/>
  <c r="K32" i="29"/>
  <c r="M32" i="29" s="1"/>
  <c r="L54" i="29"/>
  <c r="M54" i="29" s="1"/>
  <c r="K67" i="29"/>
  <c r="M67" i="29" s="1"/>
  <c r="N67" i="29" s="1"/>
  <c r="K68" i="29"/>
  <c r="M68" i="29" s="1"/>
  <c r="L78" i="29"/>
  <c r="M78" i="29" s="1"/>
  <c r="N78" i="29" s="1"/>
  <c r="L88" i="29"/>
  <c r="M88" i="29" s="1"/>
  <c r="M26" i="29"/>
  <c r="M42" i="29"/>
  <c r="M72" i="29"/>
  <c r="F75" i="29"/>
  <c r="G75" i="29" s="1"/>
  <c r="F84" i="29"/>
  <c r="G84" i="29" s="1"/>
  <c r="F25" i="29"/>
  <c r="N25" i="29" s="1"/>
  <c r="F93" i="29"/>
  <c r="G17" i="29"/>
  <c r="F59" i="29"/>
  <c r="G59" i="29" s="1"/>
  <c r="F23" i="29"/>
  <c r="N23" i="29" s="1"/>
  <c r="F18" i="29"/>
  <c r="G18" i="29" s="1"/>
  <c r="G20" i="29"/>
  <c r="L15" i="29"/>
  <c r="F38" i="29"/>
  <c r="F40" i="29"/>
  <c r="F15" i="29"/>
  <c r="G16" i="29"/>
  <c r="K19" i="29"/>
  <c r="M19" i="29" s="1"/>
  <c r="N19" i="29" s="1"/>
  <c r="F22" i="29"/>
  <c r="G22" i="29" s="1"/>
  <c r="L24" i="29"/>
  <c r="M24" i="29" s="1"/>
  <c r="N24" i="29" s="1"/>
  <c r="G27" i="29"/>
  <c r="F29" i="29"/>
  <c r="G29" i="29" s="1"/>
  <c r="M33" i="29"/>
  <c r="F34" i="29"/>
  <c r="G34" i="29" s="1"/>
  <c r="F36" i="29"/>
  <c r="G36" i="29" s="1"/>
  <c r="L37" i="29"/>
  <c r="M37" i="29" s="1"/>
  <c r="G38" i="29"/>
  <c r="L39" i="29"/>
  <c r="M39" i="29" s="1"/>
  <c r="G41" i="29"/>
  <c r="L47" i="29"/>
  <c r="K47" i="29"/>
  <c r="L48" i="29"/>
  <c r="K48" i="29"/>
  <c r="F42" i="29"/>
  <c r="G42" i="29" s="1"/>
  <c r="F43" i="29"/>
  <c r="F49" i="29"/>
  <c r="G50" i="29"/>
  <c r="L53" i="29"/>
  <c r="K53" i="29"/>
  <c r="G62" i="29"/>
  <c r="F65" i="29"/>
  <c r="G65" i="29" s="1"/>
  <c r="F68" i="29"/>
  <c r="F91" i="29"/>
  <c r="F30" i="29"/>
  <c r="G30" i="29" s="1"/>
  <c r="F32" i="29"/>
  <c r="N32" i="29" s="1"/>
  <c r="K15" i="29"/>
  <c r="M15" i="29" s="1"/>
  <c r="L16" i="29"/>
  <c r="M16" i="29" s="1"/>
  <c r="N16" i="29" s="1"/>
  <c r="G19" i="29"/>
  <c r="K22" i="29"/>
  <c r="M22" i="29" s="1"/>
  <c r="G24" i="29"/>
  <c r="F26" i="29"/>
  <c r="G26" i="29" s="1"/>
  <c r="M27" i="29"/>
  <c r="N27" i="29" s="1"/>
  <c r="F28" i="29"/>
  <c r="G28" i="29" s="1"/>
  <c r="L29" i="29"/>
  <c r="M29" i="29" s="1"/>
  <c r="L31" i="29"/>
  <c r="M31" i="29" s="1"/>
  <c r="N31" i="29" s="1"/>
  <c r="G33" i="29"/>
  <c r="N33" i="29"/>
  <c r="G35" i="29"/>
  <c r="F37" i="29"/>
  <c r="G37" i="29" s="1"/>
  <c r="F39" i="29"/>
  <c r="G39" i="29" s="1"/>
  <c r="K43" i="29"/>
  <c r="L43" i="29"/>
  <c r="G45" i="29"/>
  <c r="G52" i="29"/>
  <c r="F54" i="29"/>
  <c r="G54" i="29" s="1"/>
  <c r="F55" i="29"/>
  <c r="F57" i="29"/>
  <c r="F60" i="29"/>
  <c r="G60" i="29" s="1"/>
  <c r="G78" i="29"/>
  <c r="G31" i="29"/>
  <c r="F46" i="29"/>
  <c r="F47" i="29"/>
  <c r="G47" i="29" s="1"/>
  <c r="F56" i="29"/>
  <c r="G56" i="29" s="1"/>
  <c r="F73" i="29"/>
  <c r="G73" i="29" s="1"/>
  <c r="F76" i="29"/>
  <c r="G76" i="29" s="1"/>
  <c r="F82" i="29"/>
  <c r="N82" i="29" s="1"/>
  <c r="F85" i="29"/>
  <c r="G85" i="29" s="1"/>
  <c r="F44" i="29"/>
  <c r="G44" i="29" s="1"/>
  <c r="F48" i="29"/>
  <c r="L50" i="29"/>
  <c r="M50" i="29" s="1"/>
  <c r="N50" i="29" s="1"/>
  <c r="G53" i="29"/>
  <c r="G58" i="29"/>
  <c r="K61" i="29"/>
  <c r="M61" i="29" s="1"/>
  <c r="N61" i="29" s="1"/>
  <c r="F64" i="29"/>
  <c r="G64" i="29" s="1"/>
  <c r="L66" i="29"/>
  <c r="M66" i="29" s="1"/>
  <c r="N66" i="29" s="1"/>
  <c r="G69" i="29"/>
  <c r="G74" i="29"/>
  <c r="K77" i="29"/>
  <c r="M77" i="29" s="1"/>
  <c r="N77" i="29" s="1"/>
  <c r="G83" i="29"/>
  <c r="G87" i="29"/>
  <c r="K90" i="29"/>
  <c r="M90" i="29" s="1"/>
  <c r="G92" i="29"/>
  <c r="N86" i="29"/>
  <c r="L58" i="29"/>
  <c r="M58" i="29" s="1"/>
  <c r="N58" i="29" s="1"/>
  <c r="G61" i="29"/>
  <c r="K64" i="29"/>
  <c r="M64" i="29" s="1"/>
  <c r="G66" i="29"/>
  <c r="K69" i="29"/>
  <c r="M69" i="29" s="1"/>
  <c r="N69" i="29" s="1"/>
  <c r="F70" i="29"/>
  <c r="N70" i="29" s="1"/>
  <c r="F71" i="29"/>
  <c r="F72" i="29"/>
  <c r="G72" i="29" s="1"/>
  <c r="L74" i="29"/>
  <c r="M74" i="29" s="1"/>
  <c r="N74" i="29" s="1"/>
  <c r="N75" i="29"/>
  <c r="G77" i="29"/>
  <c r="F81" i="29"/>
  <c r="G81" i="29" s="1"/>
  <c r="L83" i="29"/>
  <c r="M83" i="29" s="1"/>
  <c r="N83" i="29" s="1"/>
  <c r="G86" i="29"/>
  <c r="K87" i="29"/>
  <c r="M87" i="29" s="1"/>
  <c r="N87" i="29" s="1"/>
  <c r="F88" i="29"/>
  <c r="F89" i="29"/>
  <c r="F90" i="29"/>
  <c r="G90" i="29" s="1"/>
  <c r="L92" i="29"/>
  <c r="M92" i="29" s="1"/>
  <c r="N92" i="29" s="1"/>
  <c r="N94" i="29"/>
  <c r="G94" i="29"/>
  <c r="N80" i="29"/>
  <c r="G80" i="29"/>
  <c r="N91" i="29" l="1"/>
  <c r="N89" i="29"/>
  <c r="N38" i="29"/>
  <c r="G89" i="29"/>
  <c r="N88" i="29"/>
  <c r="N71" i="29"/>
  <c r="N57" i="29"/>
  <c r="N55" i="29"/>
  <c r="N49" i="29"/>
  <c r="N46" i="29"/>
  <c r="M43" i="29"/>
  <c r="N43" i="29" s="1"/>
  <c r="M48" i="29"/>
  <c r="N48" i="29" s="1"/>
  <c r="N64" i="29"/>
  <c r="N30" i="29"/>
  <c r="N68" i="29"/>
  <c r="M53" i="29"/>
  <c r="N53" i="29" s="1"/>
  <c r="N93" i="29"/>
  <c r="N40" i="29"/>
  <c r="N90" i="29"/>
  <c r="G48" i="29"/>
  <c r="N36" i="29"/>
  <c r="N72" i="29"/>
  <c r="G57" i="29"/>
  <c r="G25" i="29"/>
  <c r="G88" i="29"/>
  <c r="G49" i="29"/>
  <c r="N81" i="29"/>
  <c r="N54" i="29"/>
  <c r="G93" i="29"/>
  <c r="N84" i="29"/>
  <c r="N59" i="29"/>
  <c r="N85" i="29"/>
  <c r="N76" i="29"/>
  <c r="G32" i="29"/>
  <c r="N22" i="29"/>
  <c r="G91" i="29"/>
  <c r="G68" i="29"/>
  <c r="G70" i="29"/>
  <c r="G82" i="29"/>
  <c r="N60" i="29"/>
  <c r="G40" i="29"/>
  <c r="N73" i="29"/>
  <c r="G46" i="29"/>
  <c r="G55" i="29"/>
  <c r="N28" i="29"/>
  <c r="N39" i="29"/>
  <c r="N65" i="29"/>
  <c r="N44" i="29"/>
  <c r="N42" i="29"/>
  <c r="G23" i="29"/>
  <c r="N56" i="29"/>
  <c r="N26" i="29"/>
  <c r="G43" i="29"/>
  <c r="N37" i="29"/>
  <c r="N29" i="29"/>
  <c r="G15" i="29"/>
  <c r="N18" i="29"/>
  <c r="G71" i="29"/>
  <c r="M47" i="29"/>
  <c r="N47" i="29" s="1"/>
  <c r="N34" i="29"/>
  <c r="N15" i="29"/>
</calcChain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<sst xmlns="http://schemas.openxmlformats.org/spreadsheetml/2006/main" count="116" uniqueCount="112">
  <si>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</si>
  <si>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</si>
  <si>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</si>
  <si>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</si>
  <si>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</si>
  <si>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</si>
  <si>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</si>
  <si>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</si>
  <si>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</si>
  <si>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</si>
  <si>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</si>
  <si>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</si>
  <si>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</si>
  <si>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</si>
  <si>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</si>
  <si>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</si>
  <si>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</si>
  <si>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</si>
  <si>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</si>
  <si>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</si>
  <si>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</si>
  <si>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</si>
  <si>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</si>
  <si>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</si>
  <si>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</si>
  <si>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</si>
  <si>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</si>
  <si>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</si>
  <si>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</si>
  <si>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</si>
  <si>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</si>
  <si>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</si>
  <si>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</si>
  <si>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</si>
  <si>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</si>
  <si>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</si>
  <si>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</si>
  <si>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</si>
  <si>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</si>
  <si>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</si>
  <si>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</si>
  <si>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</si>
  <si>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</si>
  <si>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</si>
  <si>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</si>
  <si>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</si>
  <si>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</si>
  <si>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</si>
  <si>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</si>
  <si>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</si>
  <si>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</si>
  <si>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</si>
  <si>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</si>
  <si>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</si>
  <si>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</si>
  <si>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</si>
  <si>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</si>
  <si>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</si>
  <si>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</si>
  <si>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</si>
  <si>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</si>
  <si>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</si>
  <si>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</si>
  <si>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</si>
  <si>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</si>
  <si>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</si>
  <si>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</si>
  <si>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</si>
  <si>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</si>
  <si>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</si>
  <si>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</si>
  <si>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</si>
  <si>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</si>
  <si>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</si>
  <si>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</si>
  <si>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</si>
  <si>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</si>
  <si>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</si>
  <si>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</si>
  <si>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</si>
  <si>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</si>
  <si>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</si>
  <si>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</si>
  <si>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</si>
  <si>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</si>
  <si>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</si>
  <si>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</si>
  <si>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</si>
  <si>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</si>
  <si>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</si>
  <si>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</si>
  <si>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</si>
  <si>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</si>
  <si>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</si>
  <si>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</si>
  <si>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</si>
  <si>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</si>
  <si>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</si>
  <si>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</si>
  <si>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</si>
  <si>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</si>
  <si>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</si>
  <si>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</si>
  <si>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</si>
  <si>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</si>
  <si>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</si>
  <si>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</si>
  <si>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</si>
  <si>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</si>
  <si>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</si>
  <si>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</si>
  <si>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 xml:space="preserve">Tháng 12 năm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</si>
</sst>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165" fontId="9" fillId="0" borderId="8" xfId="2" applyNumberFormat="1" applyFont="1" applyBorder="1" applyAlignment="1">
      <alignment horizontal="center" vertical="center" wrapText="1"/>
    </xf>
    <xf numFmtId="165" fontId="9" fillId="0" borderId="0" xfId="2" applyNumberFormat="1" applyFont="1" applyAlignment="1">
      <alignment horizontal="right"/>
    </xf>
    <xf numFmtId="165" fontId="12" fillId="0" borderId="0" xfId="2" applyNumberFormat="1" applyFont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0" fillId="0" borderId="0" xfId="0" applyNumberFormat="1"/>
    <xf numFmtId="3" fontId="21" fillId="0" borderId="8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24" fillId="0" borderId="0" xfId="0" applyNumberFormat="1" applyFont="1"/>
    <xf numFmtId="0" fontId="24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3" applyFont="1" applyFill="1" applyBorder="1" applyAlignment="1" applyProtection="1">
      <alignment horizontal="center"/>
      <protection hidden="1"/>
    </xf>
    <xf numFmtId="165" fontId="15" fillId="2" borderId="8" xfId="2" applyNumberFormat="1" applyFont="1" applyFill="1" applyBorder="1" applyAlignment="1" applyProtection="1">
      <alignment vertical="center" wrapText="1"/>
      <protection hidden="1"/>
    </xf>
    <xf numFmtId="3" fontId="15" fillId="2" borderId="8" xfId="0" applyNumberFormat="1" applyFont="1" applyFill="1" applyBorder="1" applyAlignment="1" applyProtection="1">
      <alignment vertical="center" wrapText="1"/>
      <protection hidden="1"/>
    </xf>
    <xf numFmtId="0" fontId="14" fillId="2" borderId="8" xfId="6" applyFont="1" applyFill="1" applyBorder="1" applyAlignment="1" applyProtection="1">
      <alignment horizontal="center"/>
      <protection hidden="1"/>
    </xf>
    <xf numFmtId="1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8" xfId="3" applyFont="1" applyFill="1" applyBorder="1" applyAlignment="1" applyProtection="1">
      <alignment horizontal="center"/>
      <protection hidden="1"/>
    </xf>
    <xf numFmtId="0" fontId="7" fillId="2" borderId="8" xfId="6" applyFont="1" applyFill="1" applyBorder="1" applyAlignment="1" applyProtection="1">
      <alignment horizontal="center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2" fillId="0" borderId="8" xfId="3" applyFont="1" applyFill="1" applyBorder="1" applyAlignment="1" applyProtection="1">
      <alignment horizontal="center"/>
      <protection hidden="1"/>
    </xf>
    <xf numFmtId="165" fontId="15" fillId="0" borderId="8" xfId="2" applyNumberFormat="1" applyFont="1" applyFill="1" applyBorder="1" applyAlignment="1" applyProtection="1">
      <alignment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3" fontId="21" fillId="0" borderId="8" xfId="0" applyNumberFormat="1" applyFont="1" applyFill="1" applyBorder="1" applyAlignment="1" applyProtection="1">
      <alignment vertical="center" wrapText="1"/>
      <protection hidden="1"/>
    </xf>
    <xf numFmtId="0" fontId="22" fillId="0" borderId="8" xfId="6" applyFont="1" applyFill="1" applyBorder="1" applyAlignment="1" applyProtection="1">
      <alignment horizontal="center"/>
      <protection hidden="1"/>
    </xf>
    <xf numFmtId="1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Alignment="1" applyProtection="1">
      <alignment horizontal="center"/>
      <protection hidden="1"/>
    </xf>
    <xf numFmtId="0" fontId="7" fillId="0" borderId="8" xfId="6" applyFont="1" applyFill="1" applyBorder="1" applyAlignment="1" applyProtection="1">
      <alignment horizontal="center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center" vertical="center"/>
      <protection hidden="1"/>
    </xf>
    <xf numFmtId="0" fontId="7" fillId="2" borderId="11" xfId="6" applyFont="1" applyFill="1" applyBorder="1" applyAlignment="1" applyProtection="1">
      <alignment horizontal="center"/>
      <protection hidden="1"/>
    </xf>
    <xf numFmtId="0" fontId="21" fillId="2" borderId="8" xfId="0" applyFont="1" applyFill="1" applyBorder="1" applyAlignment="1" applyProtection="1">
      <alignment horizontal="center" vertical="center"/>
      <protection hidden="1"/>
    </xf>
    <xf numFmtId="0" fontId="22" fillId="2" borderId="8" xfId="3" applyFont="1" applyFill="1" applyBorder="1" applyAlignment="1" applyProtection="1">
      <alignment horizontal="center"/>
      <protection hidden="1"/>
    </xf>
    <xf numFmtId="3" fontId="21" fillId="2" borderId="8" xfId="0" applyNumberFormat="1" applyFont="1" applyFill="1" applyBorder="1" applyAlignment="1" applyProtection="1">
      <alignment vertical="center" wrapText="1"/>
      <protection hidden="1"/>
    </xf>
    <xf numFmtId="0" fontId="22" fillId="2" borderId="8" xfId="6" applyFont="1" applyFill="1" applyBorder="1" applyAlignment="1" applyProtection="1">
      <alignment horizontal="center"/>
      <protection hidden="1"/>
    </xf>
    <xf numFmtId="1" fontId="21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workbookViewId="0">
      <selection activeCell="J36" sqref="J36"/>
    </sheetView>
  </sheetViews>
  <sheetFormatPr defaultRowHeight="15" x14ac:dyDescent="0.25"/>
  <cols>
    <col min="1" max="1" width="8.28515625" customWidth="1"/>
    <col min="2" max="2" width="7.85546875" customWidth="1"/>
    <col min="3" max="3" width="8.5703125" customWidth="1"/>
    <col min="4" max="4" width="8.140625" customWidth="1"/>
    <col min="5" max="5" width="11" customWidth="1"/>
    <col min="6" max="6" width="10" customWidth="1"/>
    <col min="7" max="7" width="10.7109375" customWidth="1"/>
    <col min="8" max="8" width="8.85546875" customWidth="1"/>
    <col min="9" max="9" width="8" customWidth="1"/>
    <col min="10" max="10" width="6.85546875" customWidth="1"/>
    <col min="11" max="11" width="6.28515625" customWidth="1"/>
    <col min="12" max="12" width="6.140625" customWidth="1"/>
    <col min="13" max="13" width="10.42578125" customWidth="1"/>
    <col min="14" max="14" width="10.5703125" customWidth="1"/>
    <col min="15" max="17" width="9.140625" hidden="1" customWidth="1"/>
    <col min="18" max="18" width="10.140625" bestFit="1" customWidth="1"/>
    <col min="19" max="19" width="9.85546875" bestFit="1" customWidth="1"/>
  </cols>
  <sheetData>
    <row r="1" spans="1:17" ht="16.5" x14ac:dyDescent="0.25">
      <c r="A1" s="62" t="s">
        <v>0</v>
      </c>
      <c r="B1" s="62"/>
      <c r="C1" s="62"/>
      <c r="D1" s="62"/>
      <c r="E1" s="62"/>
      <c r="F1" s="62"/>
      <c r="G1" s="52"/>
      <c r="H1" s="6"/>
      <c r="I1" s="7"/>
      <c r="J1" s="8"/>
      <c r="K1" s="9"/>
      <c r="L1" s="10"/>
      <c r="M1" s="11"/>
      <c r="N1" s="40"/>
      <c r="O1" s="11"/>
      <c r="P1" s="11"/>
      <c r="Q1" s="11"/>
    </row>
    <row r="2" spans="1:17" ht="16.5" x14ac:dyDescent="0.25">
      <c r="A2" s="63" t="s">
        <v>1</v>
      </c>
      <c r="B2" s="63"/>
      <c r="C2" s="63"/>
      <c r="D2" s="63"/>
      <c r="E2" s="63"/>
      <c r="F2" s="63"/>
      <c r="G2" s="53"/>
      <c r="H2" s="12"/>
      <c r="I2" s="13"/>
      <c r="J2" s="8"/>
      <c r="K2" s="9"/>
      <c r="L2" s="10"/>
      <c r="M2" s="11"/>
      <c r="N2" s="40"/>
      <c r="O2" s="11"/>
      <c r="P2" s="11"/>
      <c r="Q2" s="11"/>
    </row>
    <row r="3" spans="1:17" ht="20.25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8.75" x14ac:dyDescent="0.3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8.75" x14ac:dyDescent="0.3">
      <c r="A5" s="51"/>
      <c r="B5" s="14"/>
      <c r="C5" s="54"/>
      <c r="D5" s="2"/>
      <c r="E5" s="15"/>
      <c r="F5" s="15"/>
      <c r="G5" s="15"/>
      <c r="H5" s="15"/>
      <c r="I5" s="15"/>
      <c r="J5" s="16"/>
      <c r="K5" s="16"/>
      <c r="L5" s="15"/>
      <c r="M5" s="15"/>
      <c r="N5" s="41"/>
      <c r="O5" s="15"/>
      <c r="P5" s="15"/>
      <c r="Q5" s="15"/>
    </row>
    <row r="6" spans="1:17" ht="18.75" x14ac:dyDescent="0.3">
      <c r="A6" s="62" t="s">
        <v>3</v>
      </c>
      <c r="B6" s="62"/>
      <c r="C6" s="62"/>
      <c r="D6" s="62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42" t="s">
        <v>108</v>
      </c>
      <c r="O6" s="18"/>
      <c r="P6" s="20"/>
      <c r="Q6" s="20"/>
    </row>
    <row r="7" spans="1:17" ht="18.75" x14ac:dyDescent="0.3">
      <c r="A7" s="51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42" t="s">
        <v>109</v>
      </c>
      <c r="O7" s="18"/>
      <c r="P7" s="20"/>
      <c r="Q7" s="20"/>
    </row>
    <row r="8" spans="1:17" ht="18.75" x14ac:dyDescent="0.3">
      <c r="A8" s="51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42" t="s">
        <v>110</v>
      </c>
      <c r="O8" s="18"/>
      <c r="P8" s="20"/>
      <c r="Q8" s="20"/>
    </row>
    <row r="9" spans="1:17" ht="16.5" x14ac:dyDescent="0.25">
      <c r="A9" s="61" t="s">
        <v>10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"/>
      <c r="P9" s="6"/>
      <c r="Q9" s="6"/>
    </row>
    <row r="10" spans="1:17" ht="16.5" x14ac:dyDescent="0.25">
      <c r="A10" s="61" t="s">
        <v>11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11"/>
      <c r="P10" s="11"/>
      <c r="Q10" s="11"/>
    </row>
    <row r="11" spans="1:17" ht="19.5" x14ac:dyDescent="0.25">
      <c r="A11" s="66" t="s">
        <v>12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22"/>
      <c r="P11" s="22"/>
      <c r="Q11" s="22"/>
    </row>
    <row r="12" spans="1:17" ht="18.75" x14ac:dyDescent="0.3">
      <c r="A12" s="51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43"/>
      <c r="O12" s="24"/>
      <c r="P12" s="24"/>
      <c r="Q12" s="24"/>
    </row>
    <row r="13" spans="1:17" ht="15.75" x14ac:dyDescent="0.25">
      <c r="A13" s="67" t="s">
        <v>13</v>
      </c>
      <c r="B13" s="69" t="s">
        <v>14</v>
      </c>
      <c r="C13" s="70"/>
      <c r="D13" s="70"/>
      <c r="E13" s="70"/>
      <c r="F13" s="70"/>
      <c r="G13" s="71"/>
      <c r="H13" s="69" t="s">
        <v>15</v>
      </c>
      <c r="I13" s="70"/>
      <c r="J13" s="70"/>
      <c r="K13" s="70"/>
      <c r="L13" s="70"/>
      <c r="M13" s="71"/>
      <c r="N13" s="72" t="s">
        <v>16</v>
      </c>
      <c r="O13" s="29"/>
      <c r="P13" s="29"/>
      <c r="Q13" s="29"/>
    </row>
    <row r="14" spans="1:17" ht="63" x14ac:dyDescent="0.25">
      <c r="A14" s="68"/>
      <c r="B14" s="30" t="s">
        <v>17</v>
      </c>
      <c r="C14" s="31" t="s">
        <v>18</v>
      </c>
      <c r="D14" s="1" t="s">
        <v>19</v>
      </c>
      <c r="E14" s="56" t="s">
        <v>20</v>
      </c>
      <c r="F14" s="58" t="s">
        <v>21</v>
      </c>
      <c r="G14" s="44" t="s">
        <v>104</v>
      </c>
      <c r="H14" s="55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55" t="s">
        <v>20</v>
      </c>
      <c r="N14" s="73"/>
      <c r="O14" s="34"/>
      <c r="P14" s="34"/>
      <c r="Q14" s="34"/>
    </row>
    <row r="15" spans="1:17" ht="15.75" x14ac:dyDescent="0.25">
      <c r="A15" s="76" t="s">
        <v>24</v>
      </c>
      <c r="B15" s="77">
        <v>31842</v>
      </c>
      <c r="C15" s="77">
        <v>32030</v>
      </c>
      <c r="D15" s="78">
        <f>C15-B15</f>
        <v>188</v>
      </c>
      <c r="E15" s="79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295700</v>
      </c>
      <c r="F15" s="79">
        <f>ROUND(E15*10%,-1)</f>
        <v>29570</v>
      </c>
      <c r="G15" s="79">
        <f>E15+F15</f>
        <v>325270</v>
      </c>
      <c r="H15" s="80">
        <v>8020</v>
      </c>
      <c r="I15" s="80">
        <v>8042</v>
      </c>
      <c r="J15" s="81">
        <f>I15-H15</f>
        <v>22</v>
      </c>
      <c r="K15" s="82">
        <f>IF(J15&lt;=32,J15,32)</f>
        <v>22</v>
      </c>
      <c r="L15" s="81">
        <f>IF(J15&gt;32,J15-32,0)</f>
        <v>0</v>
      </c>
      <c r="M15" s="82">
        <f>ROUND((K15*6000+L15*13000),-1)</f>
        <v>132000</v>
      </c>
      <c r="N15" s="83">
        <f>ROUND(E15+F15+M15,-1)</f>
        <v>457270</v>
      </c>
      <c r="O15" s="35">
        <v>2100</v>
      </c>
      <c r="P15" s="35">
        <v>11</v>
      </c>
      <c r="Q15" s="35">
        <f>ROUND(O15*P15,-3)</f>
        <v>23000</v>
      </c>
    </row>
    <row r="16" spans="1:17" ht="15.75" x14ac:dyDescent="0.25">
      <c r="A16" s="76" t="s">
        <v>25</v>
      </c>
      <c r="B16" s="77">
        <v>36441</v>
      </c>
      <c r="C16" s="77">
        <v>36589</v>
      </c>
      <c r="D16" s="78">
        <f t="shared" ref="D16:D79" si="0">C16-B16</f>
        <v>148</v>
      </c>
      <c r="E16" s="79">
        <f t="shared" ref="E16:E79" si="1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231700</v>
      </c>
      <c r="F16" s="79">
        <f t="shared" ref="F16:F79" si="2">ROUND(E16*10%,-1)</f>
        <v>23170</v>
      </c>
      <c r="G16" s="79">
        <f t="shared" ref="G16:G79" si="3">E16+F16</f>
        <v>254870</v>
      </c>
      <c r="H16" s="80">
        <v>933</v>
      </c>
      <c r="I16" s="80">
        <v>956</v>
      </c>
      <c r="J16" s="81">
        <f t="shared" ref="J16:J80" si="4">I16-H16</f>
        <v>23</v>
      </c>
      <c r="K16" s="82">
        <f t="shared" ref="K16:K79" si="5">IF(J16&lt;=32,J16,32)</f>
        <v>23</v>
      </c>
      <c r="L16" s="81">
        <f t="shared" ref="L16:L79" si="6">IF(J16&gt;32,J16-32,0)</f>
        <v>0</v>
      </c>
      <c r="M16" s="82">
        <f t="shared" ref="M16:M79" si="7">ROUND((K16*6000+L16*13000),-1)</f>
        <v>138000</v>
      </c>
      <c r="N16" s="83">
        <f t="shared" ref="N16:N79" si="8">ROUND(E16+F16+M16,-1)</f>
        <v>392870</v>
      </c>
      <c r="O16" s="35">
        <v>2100</v>
      </c>
      <c r="P16" s="35">
        <v>18</v>
      </c>
      <c r="Q16" s="35">
        <v>65000</v>
      </c>
    </row>
    <row r="17" spans="1:19" ht="15.75" x14ac:dyDescent="0.25">
      <c r="A17" s="76" t="s">
        <v>26</v>
      </c>
      <c r="B17" s="84">
        <v>38184</v>
      </c>
      <c r="C17" s="84">
        <v>38286</v>
      </c>
      <c r="D17" s="78">
        <f t="shared" si="0"/>
        <v>102</v>
      </c>
      <c r="E17" s="79">
        <f t="shared" si="1"/>
        <v>158100</v>
      </c>
      <c r="F17" s="79">
        <f t="shared" si="2"/>
        <v>15810</v>
      </c>
      <c r="G17" s="79">
        <f t="shared" si="3"/>
        <v>173910</v>
      </c>
      <c r="H17" s="85">
        <v>665</v>
      </c>
      <c r="I17" s="85">
        <v>689</v>
      </c>
      <c r="J17" s="81">
        <f t="shared" si="4"/>
        <v>24</v>
      </c>
      <c r="K17" s="82">
        <f t="shared" si="5"/>
        <v>24</v>
      </c>
      <c r="L17" s="81">
        <f t="shared" si="6"/>
        <v>0</v>
      </c>
      <c r="M17" s="82">
        <f t="shared" si="7"/>
        <v>144000</v>
      </c>
      <c r="N17" s="83">
        <f t="shared" si="8"/>
        <v>317910</v>
      </c>
      <c r="O17" s="36">
        <v>2100</v>
      </c>
      <c r="P17" s="36">
        <v>52</v>
      </c>
      <c r="Q17" s="36">
        <v>35000</v>
      </c>
      <c r="R17" s="59"/>
      <c r="S17" s="60"/>
    </row>
    <row r="18" spans="1:19" ht="15.75" x14ac:dyDescent="0.25">
      <c r="A18" s="76" t="s">
        <v>27</v>
      </c>
      <c r="B18" s="84">
        <v>3724</v>
      </c>
      <c r="C18" s="84">
        <v>3892</v>
      </c>
      <c r="D18" s="78">
        <f t="shared" si="0"/>
        <v>168</v>
      </c>
      <c r="E18" s="79">
        <f t="shared" si="1"/>
        <v>263700</v>
      </c>
      <c r="F18" s="79">
        <f t="shared" si="2"/>
        <v>26370</v>
      </c>
      <c r="G18" s="79">
        <f t="shared" si="3"/>
        <v>290070</v>
      </c>
      <c r="H18" s="85">
        <v>611</v>
      </c>
      <c r="I18" s="85">
        <v>644</v>
      </c>
      <c r="J18" s="81">
        <f t="shared" si="4"/>
        <v>33</v>
      </c>
      <c r="K18" s="82">
        <f t="shared" si="5"/>
        <v>32</v>
      </c>
      <c r="L18" s="81">
        <f t="shared" si="6"/>
        <v>1</v>
      </c>
      <c r="M18" s="82">
        <f t="shared" si="7"/>
        <v>205000</v>
      </c>
      <c r="N18" s="83">
        <f t="shared" si="8"/>
        <v>495070</v>
      </c>
      <c r="O18" s="36">
        <v>2100</v>
      </c>
      <c r="P18" s="36">
        <v>34</v>
      </c>
      <c r="Q18" s="36">
        <v>10000</v>
      </c>
      <c r="R18" s="59"/>
      <c r="S18" s="60"/>
    </row>
    <row r="19" spans="1:19" ht="15.75" x14ac:dyDescent="0.25">
      <c r="A19" s="76" t="s">
        <v>28</v>
      </c>
      <c r="B19" s="84">
        <v>12556</v>
      </c>
      <c r="C19" s="84">
        <v>12668</v>
      </c>
      <c r="D19" s="78">
        <f t="shared" si="0"/>
        <v>112</v>
      </c>
      <c r="E19" s="79">
        <f t="shared" si="1"/>
        <v>174100</v>
      </c>
      <c r="F19" s="79">
        <f t="shared" si="2"/>
        <v>17410</v>
      </c>
      <c r="G19" s="79">
        <f t="shared" si="3"/>
        <v>191510</v>
      </c>
      <c r="H19" s="85">
        <v>247</v>
      </c>
      <c r="I19" s="85">
        <v>273</v>
      </c>
      <c r="J19" s="81">
        <f t="shared" si="4"/>
        <v>26</v>
      </c>
      <c r="K19" s="82">
        <f t="shared" si="5"/>
        <v>26</v>
      </c>
      <c r="L19" s="81">
        <f t="shared" si="6"/>
        <v>0</v>
      </c>
      <c r="M19" s="82">
        <f t="shared" si="7"/>
        <v>156000</v>
      </c>
      <c r="N19" s="83">
        <f t="shared" si="8"/>
        <v>347510</v>
      </c>
      <c r="O19" s="36">
        <v>2100</v>
      </c>
      <c r="P19" s="36">
        <v>16</v>
      </c>
      <c r="Q19" s="36">
        <v>35000</v>
      </c>
      <c r="R19" s="59"/>
      <c r="S19" s="60"/>
    </row>
    <row r="20" spans="1:19" ht="15.75" x14ac:dyDescent="0.25">
      <c r="A20" s="76" t="s">
        <v>29</v>
      </c>
      <c r="B20" s="84">
        <v>32736</v>
      </c>
      <c r="C20" s="84">
        <v>32891</v>
      </c>
      <c r="D20" s="78">
        <f t="shared" si="0"/>
        <v>155</v>
      </c>
      <c r="E20" s="79">
        <f t="shared" si="1"/>
        <v>242900</v>
      </c>
      <c r="F20" s="79">
        <f t="shared" si="2"/>
        <v>24290</v>
      </c>
      <c r="G20" s="79">
        <f t="shared" si="3"/>
        <v>267190</v>
      </c>
      <c r="H20" s="85">
        <v>2951</v>
      </c>
      <c r="I20" s="85">
        <v>2975</v>
      </c>
      <c r="J20" s="81">
        <f t="shared" si="4"/>
        <v>24</v>
      </c>
      <c r="K20" s="82">
        <f t="shared" si="5"/>
        <v>24</v>
      </c>
      <c r="L20" s="81">
        <f t="shared" si="6"/>
        <v>0</v>
      </c>
      <c r="M20" s="82">
        <f t="shared" si="7"/>
        <v>144000</v>
      </c>
      <c r="N20" s="83">
        <f t="shared" si="8"/>
        <v>411190</v>
      </c>
      <c r="O20" s="36">
        <v>2100</v>
      </c>
      <c r="P20" s="36">
        <v>67</v>
      </c>
      <c r="Q20" s="36">
        <v>60000</v>
      </c>
      <c r="S20" s="60"/>
    </row>
    <row r="21" spans="1:19" ht="15.75" x14ac:dyDescent="0.25">
      <c r="A21" s="76" t="s">
        <v>30</v>
      </c>
      <c r="B21" s="84">
        <v>33156</v>
      </c>
      <c r="C21" s="84">
        <v>33328</v>
      </c>
      <c r="D21" s="78">
        <f t="shared" si="0"/>
        <v>172</v>
      </c>
      <c r="E21" s="79">
        <f t="shared" si="1"/>
        <v>270100</v>
      </c>
      <c r="F21" s="79">
        <f t="shared" si="2"/>
        <v>27010</v>
      </c>
      <c r="G21" s="79">
        <f t="shared" si="3"/>
        <v>297110</v>
      </c>
      <c r="H21" s="85">
        <v>1014</v>
      </c>
      <c r="I21" s="85">
        <v>1040</v>
      </c>
      <c r="J21" s="81">
        <f t="shared" si="4"/>
        <v>26</v>
      </c>
      <c r="K21" s="82">
        <f t="shared" si="5"/>
        <v>26</v>
      </c>
      <c r="L21" s="81">
        <f t="shared" si="6"/>
        <v>0</v>
      </c>
      <c r="M21" s="82">
        <f t="shared" si="7"/>
        <v>156000</v>
      </c>
      <c r="N21" s="83">
        <f t="shared" si="8"/>
        <v>453110</v>
      </c>
      <c r="O21" s="36">
        <v>2100</v>
      </c>
      <c r="P21" s="36">
        <v>33</v>
      </c>
      <c r="Q21" s="36">
        <v>30000</v>
      </c>
    </row>
    <row r="22" spans="1:19" ht="15.75" x14ac:dyDescent="0.25">
      <c r="A22" s="76" t="s">
        <v>31</v>
      </c>
      <c r="B22" s="84">
        <v>33396</v>
      </c>
      <c r="C22" s="84">
        <v>33597</v>
      </c>
      <c r="D22" s="78">
        <f t="shared" si="0"/>
        <v>201</v>
      </c>
      <c r="E22" s="79">
        <f t="shared" si="1"/>
        <v>316760</v>
      </c>
      <c r="F22" s="79">
        <f t="shared" si="2"/>
        <v>31680</v>
      </c>
      <c r="G22" s="79">
        <f t="shared" si="3"/>
        <v>348440</v>
      </c>
      <c r="H22" s="85">
        <v>215</v>
      </c>
      <c r="I22" s="85">
        <v>247</v>
      </c>
      <c r="J22" s="81">
        <f t="shared" si="4"/>
        <v>32</v>
      </c>
      <c r="K22" s="82">
        <f t="shared" si="5"/>
        <v>32</v>
      </c>
      <c r="L22" s="81">
        <f t="shared" si="6"/>
        <v>0</v>
      </c>
      <c r="M22" s="82">
        <f t="shared" si="7"/>
        <v>192000</v>
      </c>
      <c r="N22" s="83">
        <f t="shared" si="8"/>
        <v>540440</v>
      </c>
      <c r="O22" s="36">
        <v>2100</v>
      </c>
      <c r="P22" s="36">
        <v>11</v>
      </c>
      <c r="Q22" s="36">
        <v>15000</v>
      </c>
    </row>
    <row r="23" spans="1:19" ht="15.75" x14ac:dyDescent="0.25">
      <c r="A23" s="76" t="s">
        <v>32</v>
      </c>
      <c r="B23" s="84">
        <v>35411</v>
      </c>
      <c r="C23" s="84">
        <v>35610</v>
      </c>
      <c r="D23" s="78">
        <f t="shared" si="0"/>
        <v>199</v>
      </c>
      <c r="E23" s="79">
        <f t="shared" si="1"/>
        <v>313300</v>
      </c>
      <c r="F23" s="79">
        <f t="shared" si="2"/>
        <v>31330</v>
      </c>
      <c r="G23" s="79">
        <f t="shared" si="3"/>
        <v>344630</v>
      </c>
      <c r="H23" s="85">
        <v>1608</v>
      </c>
      <c r="I23" s="85">
        <v>1633</v>
      </c>
      <c r="J23" s="81">
        <f t="shared" si="4"/>
        <v>25</v>
      </c>
      <c r="K23" s="82">
        <f t="shared" si="5"/>
        <v>25</v>
      </c>
      <c r="L23" s="81">
        <f t="shared" si="6"/>
        <v>0</v>
      </c>
      <c r="M23" s="82">
        <f t="shared" si="7"/>
        <v>150000</v>
      </c>
      <c r="N23" s="83">
        <f t="shared" si="8"/>
        <v>494630</v>
      </c>
      <c r="O23" s="36">
        <v>2100</v>
      </c>
      <c r="P23" s="36">
        <v>11</v>
      </c>
      <c r="Q23" s="36">
        <v>30000</v>
      </c>
    </row>
    <row r="24" spans="1:19" ht="15.75" x14ac:dyDescent="0.25">
      <c r="A24" s="76" t="s">
        <v>33</v>
      </c>
      <c r="B24" s="84">
        <v>38118</v>
      </c>
      <c r="C24" s="84">
        <v>38240</v>
      </c>
      <c r="D24" s="78">
        <f t="shared" si="0"/>
        <v>122</v>
      </c>
      <c r="E24" s="79">
        <f t="shared" si="1"/>
        <v>190100</v>
      </c>
      <c r="F24" s="79">
        <f t="shared" si="2"/>
        <v>19010</v>
      </c>
      <c r="G24" s="79">
        <f t="shared" si="3"/>
        <v>209110</v>
      </c>
      <c r="H24" s="85">
        <v>2757</v>
      </c>
      <c r="I24" s="85">
        <v>2776</v>
      </c>
      <c r="J24" s="81">
        <f t="shared" si="4"/>
        <v>19</v>
      </c>
      <c r="K24" s="82">
        <f t="shared" si="5"/>
        <v>19</v>
      </c>
      <c r="L24" s="81">
        <f t="shared" si="6"/>
        <v>0</v>
      </c>
      <c r="M24" s="82">
        <f t="shared" si="7"/>
        <v>114000</v>
      </c>
      <c r="N24" s="83">
        <f t="shared" si="8"/>
        <v>323110</v>
      </c>
      <c r="O24" s="36">
        <v>2100</v>
      </c>
      <c r="P24" s="36">
        <v>28</v>
      </c>
      <c r="Q24" s="36">
        <v>20000</v>
      </c>
    </row>
    <row r="25" spans="1:19" ht="15.75" x14ac:dyDescent="0.25">
      <c r="A25" s="76" t="s">
        <v>34</v>
      </c>
      <c r="B25" s="84">
        <v>35482</v>
      </c>
      <c r="C25" s="84">
        <v>35596</v>
      </c>
      <c r="D25" s="78">
        <f t="shared" si="0"/>
        <v>114</v>
      </c>
      <c r="E25" s="79">
        <f t="shared" si="1"/>
        <v>177300</v>
      </c>
      <c r="F25" s="79">
        <f t="shared" si="2"/>
        <v>17730</v>
      </c>
      <c r="G25" s="79">
        <f t="shared" si="3"/>
        <v>195030</v>
      </c>
      <c r="H25" s="85">
        <v>43</v>
      </c>
      <c r="I25" s="85">
        <v>60</v>
      </c>
      <c r="J25" s="81">
        <v>21</v>
      </c>
      <c r="K25" s="82">
        <f t="shared" si="5"/>
        <v>21</v>
      </c>
      <c r="L25" s="81">
        <f t="shared" si="6"/>
        <v>0</v>
      </c>
      <c r="M25" s="82">
        <f t="shared" si="7"/>
        <v>126000</v>
      </c>
      <c r="N25" s="83">
        <f t="shared" si="8"/>
        <v>321030</v>
      </c>
      <c r="O25" s="36">
        <v>2100</v>
      </c>
      <c r="P25" s="36">
        <v>3</v>
      </c>
      <c r="Q25" s="36">
        <v>25000</v>
      </c>
    </row>
    <row r="26" spans="1:19" ht="15.75" x14ac:dyDescent="0.25">
      <c r="A26" s="76" t="s">
        <v>35</v>
      </c>
      <c r="B26" s="84">
        <v>34820</v>
      </c>
      <c r="C26" s="84">
        <v>34921</v>
      </c>
      <c r="D26" s="78">
        <f t="shared" si="0"/>
        <v>101</v>
      </c>
      <c r="E26" s="79">
        <f t="shared" si="1"/>
        <v>156500</v>
      </c>
      <c r="F26" s="79">
        <f t="shared" si="2"/>
        <v>15650</v>
      </c>
      <c r="G26" s="79">
        <f t="shared" si="3"/>
        <v>172150</v>
      </c>
      <c r="H26" s="85">
        <v>5568</v>
      </c>
      <c r="I26" s="85">
        <v>5586</v>
      </c>
      <c r="J26" s="81">
        <f t="shared" si="4"/>
        <v>18</v>
      </c>
      <c r="K26" s="82">
        <f t="shared" si="5"/>
        <v>18</v>
      </c>
      <c r="L26" s="81">
        <f t="shared" si="6"/>
        <v>0</v>
      </c>
      <c r="M26" s="82">
        <f t="shared" si="7"/>
        <v>108000</v>
      </c>
      <c r="N26" s="83">
        <f t="shared" si="8"/>
        <v>280150</v>
      </c>
      <c r="O26" s="36">
        <v>2100</v>
      </c>
      <c r="P26" s="36">
        <v>44</v>
      </c>
      <c r="Q26" s="36">
        <v>25000</v>
      </c>
    </row>
    <row r="27" spans="1:19" ht="15.75" x14ac:dyDescent="0.25">
      <c r="A27" s="76" t="s">
        <v>36</v>
      </c>
      <c r="B27" s="84">
        <v>32517</v>
      </c>
      <c r="C27" s="84">
        <v>32647</v>
      </c>
      <c r="D27" s="78">
        <f t="shared" si="0"/>
        <v>130</v>
      </c>
      <c r="E27" s="79">
        <f t="shared" si="1"/>
        <v>202900</v>
      </c>
      <c r="F27" s="79">
        <f t="shared" si="2"/>
        <v>20290</v>
      </c>
      <c r="G27" s="79">
        <f t="shared" si="3"/>
        <v>223190</v>
      </c>
      <c r="H27" s="85">
        <v>867</v>
      </c>
      <c r="I27" s="85">
        <v>887</v>
      </c>
      <c r="J27" s="81">
        <f t="shared" si="4"/>
        <v>20</v>
      </c>
      <c r="K27" s="82">
        <f t="shared" si="5"/>
        <v>20</v>
      </c>
      <c r="L27" s="81">
        <f t="shared" si="6"/>
        <v>0</v>
      </c>
      <c r="M27" s="82">
        <f t="shared" si="7"/>
        <v>120000</v>
      </c>
      <c r="N27" s="83">
        <f t="shared" si="8"/>
        <v>343190</v>
      </c>
      <c r="O27" s="36">
        <v>2100</v>
      </c>
      <c r="P27" s="36">
        <v>9</v>
      </c>
      <c r="Q27" s="36">
        <v>20000</v>
      </c>
    </row>
    <row r="28" spans="1:19" ht="15.75" x14ac:dyDescent="0.25">
      <c r="A28" s="76" t="s">
        <v>37</v>
      </c>
      <c r="B28" s="84">
        <v>34076</v>
      </c>
      <c r="C28" s="84">
        <v>34159</v>
      </c>
      <c r="D28" s="78">
        <f t="shared" si="0"/>
        <v>83</v>
      </c>
      <c r="E28" s="79">
        <f t="shared" si="1"/>
        <v>128570</v>
      </c>
      <c r="F28" s="79">
        <f t="shared" si="2"/>
        <v>12860</v>
      </c>
      <c r="G28" s="79">
        <f t="shared" si="3"/>
        <v>141430</v>
      </c>
      <c r="H28" s="85">
        <v>1063</v>
      </c>
      <c r="I28" s="85">
        <v>1088</v>
      </c>
      <c r="J28" s="81">
        <f t="shared" si="4"/>
        <v>25</v>
      </c>
      <c r="K28" s="82">
        <f t="shared" si="5"/>
        <v>25</v>
      </c>
      <c r="L28" s="81">
        <f t="shared" si="6"/>
        <v>0</v>
      </c>
      <c r="M28" s="82">
        <f t="shared" si="7"/>
        <v>150000</v>
      </c>
      <c r="N28" s="83">
        <f t="shared" si="8"/>
        <v>291430</v>
      </c>
      <c r="O28" s="36">
        <v>2100</v>
      </c>
      <c r="P28" s="36">
        <v>32</v>
      </c>
      <c r="Q28" s="36">
        <v>65000</v>
      </c>
    </row>
    <row r="29" spans="1:19" ht="15.75" x14ac:dyDescent="0.25">
      <c r="A29" s="76" t="s">
        <v>38</v>
      </c>
      <c r="B29" s="84">
        <v>28250</v>
      </c>
      <c r="C29" s="84">
        <v>28359</v>
      </c>
      <c r="D29" s="78">
        <f t="shared" si="0"/>
        <v>109</v>
      </c>
      <c r="E29" s="79">
        <f t="shared" si="1"/>
        <v>169300</v>
      </c>
      <c r="F29" s="79">
        <f t="shared" si="2"/>
        <v>16930</v>
      </c>
      <c r="G29" s="79">
        <f t="shared" si="3"/>
        <v>186230</v>
      </c>
      <c r="H29" s="85">
        <v>268</v>
      </c>
      <c r="I29" s="85">
        <v>279</v>
      </c>
      <c r="J29" s="81">
        <f t="shared" si="4"/>
        <v>11</v>
      </c>
      <c r="K29" s="82">
        <f t="shared" si="5"/>
        <v>11</v>
      </c>
      <c r="L29" s="81">
        <f t="shared" si="6"/>
        <v>0</v>
      </c>
      <c r="M29" s="82">
        <f t="shared" si="7"/>
        <v>66000</v>
      </c>
      <c r="N29" s="83">
        <f t="shared" si="8"/>
        <v>252230</v>
      </c>
      <c r="O29" s="36">
        <v>2100</v>
      </c>
      <c r="P29" s="36">
        <v>4</v>
      </c>
      <c r="Q29" s="36"/>
    </row>
    <row r="30" spans="1:19" ht="15.75" x14ac:dyDescent="0.25">
      <c r="A30" s="76" t="s">
        <v>39</v>
      </c>
      <c r="B30" s="84">
        <v>32283</v>
      </c>
      <c r="C30" s="84">
        <v>32408</v>
      </c>
      <c r="D30" s="78">
        <f t="shared" si="0"/>
        <v>125</v>
      </c>
      <c r="E30" s="79">
        <f t="shared" si="1"/>
        <v>194900</v>
      </c>
      <c r="F30" s="79">
        <f t="shared" si="2"/>
        <v>19490</v>
      </c>
      <c r="G30" s="79">
        <f t="shared" si="3"/>
        <v>214390</v>
      </c>
      <c r="H30" s="85">
        <v>227</v>
      </c>
      <c r="I30" s="85">
        <v>247</v>
      </c>
      <c r="J30" s="81">
        <f t="shared" si="4"/>
        <v>20</v>
      </c>
      <c r="K30" s="82">
        <f t="shared" si="5"/>
        <v>20</v>
      </c>
      <c r="L30" s="81">
        <f t="shared" si="6"/>
        <v>0</v>
      </c>
      <c r="M30" s="82">
        <f t="shared" si="7"/>
        <v>120000</v>
      </c>
      <c r="N30" s="83">
        <f t="shared" si="8"/>
        <v>334390</v>
      </c>
      <c r="O30" s="36">
        <v>2100</v>
      </c>
      <c r="P30" s="36">
        <v>36</v>
      </c>
      <c r="Q30" s="36">
        <v>55000</v>
      </c>
    </row>
    <row r="31" spans="1:19" ht="15.75" x14ac:dyDescent="0.25">
      <c r="A31" s="76" t="s">
        <v>40</v>
      </c>
      <c r="B31" s="84">
        <v>39212</v>
      </c>
      <c r="C31" s="84">
        <v>39385</v>
      </c>
      <c r="D31" s="78">
        <f t="shared" si="0"/>
        <v>173</v>
      </c>
      <c r="E31" s="79">
        <f t="shared" si="1"/>
        <v>271700</v>
      </c>
      <c r="F31" s="79">
        <f t="shared" si="2"/>
        <v>27170</v>
      </c>
      <c r="G31" s="79">
        <f t="shared" si="3"/>
        <v>298870</v>
      </c>
      <c r="H31" s="85">
        <v>352</v>
      </c>
      <c r="I31" s="85">
        <v>383</v>
      </c>
      <c r="J31" s="81">
        <f t="shared" si="4"/>
        <v>31</v>
      </c>
      <c r="K31" s="82">
        <f t="shared" si="5"/>
        <v>31</v>
      </c>
      <c r="L31" s="81">
        <f t="shared" si="6"/>
        <v>0</v>
      </c>
      <c r="M31" s="82">
        <f t="shared" si="7"/>
        <v>186000</v>
      </c>
      <c r="N31" s="83">
        <f t="shared" si="8"/>
        <v>484870</v>
      </c>
      <c r="O31" s="36">
        <v>2100</v>
      </c>
      <c r="P31" s="36">
        <v>28</v>
      </c>
      <c r="Q31" s="36">
        <v>35000</v>
      </c>
    </row>
    <row r="32" spans="1:19" s="47" customFormat="1" ht="15.75" x14ac:dyDescent="0.25">
      <c r="A32" s="86" t="s">
        <v>41</v>
      </c>
      <c r="B32" s="87">
        <v>35955</v>
      </c>
      <c r="C32" s="87">
        <v>35955</v>
      </c>
      <c r="D32" s="88">
        <f t="shared" si="0"/>
        <v>0</v>
      </c>
      <c r="E32" s="89">
        <f t="shared" si="1"/>
        <v>0</v>
      </c>
      <c r="F32" s="89">
        <f t="shared" si="2"/>
        <v>0</v>
      </c>
      <c r="G32" s="90">
        <f t="shared" si="3"/>
        <v>0</v>
      </c>
      <c r="H32" s="91">
        <v>567</v>
      </c>
      <c r="I32" s="91">
        <v>567</v>
      </c>
      <c r="J32" s="92">
        <f t="shared" si="4"/>
        <v>0</v>
      </c>
      <c r="K32" s="93">
        <f t="shared" si="5"/>
        <v>0</v>
      </c>
      <c r="L32" s="92">
        <f t="shared" si="6"/>
        <v>0</v>
      </c>
      <c r="M32" s="93">
        <f t="shared" si="7"/>
        <v>0</v>
      </c>
      <c r="N32" s="94">
        <f t="shared" si="8"/>
        <v>0</v>
      </c>
      <c r="O32" s="46"/>
      <c r="P32" s="46"/>
      <c r="Q32" s="46"/>
    </row>
    <row r="33" spans="1:17" s="47" customFormat="1" ht="15.75" x14ac:dyDescent="0.25">
      <c r="A33" s="86" t="s">
        <v>42</v>
      </c>
      <c r="B33" s="87">
        <v>39386</v>
      </c>
      <c r="C33" s="87">
        <v>39386</v>
      </c>
      <c r="D33" s="88">
        <f t="shared" si="0"/>
        <v>0</v>
      </c>
      <c r="E33" s="89">
        <f t="shared" si="1"/>
        <v>0</v>
      </c>
      <c r="F33" s="89">
        <f t="shared" si="2"/>
        <v>0</v>
      </c>
      <c r="G33" s="90">
        <f t="shared" si="3"/>
        <v>0</v>
      </c>
      <c r="H33" s="91">
        <v>3926</v>
      </c>
      <c r="I33" s="91">
        <v>3926</v>
      </c>
      <c r="J33" s="92">
        <f t="shared" si="4"/>
        <v>0</v>
      </c>
      <c r="K33" s="93">
        <f t="shared" si="5"/>
        <v>0</v>
      </c>
      <c r="L33" s="92">
        <f t="shared" si="6"/>
        <v>0</v>
      </c>
      <c r="M33" s="93">
        <f t="shared" si="7"/>
        <v>0</v>
      </c>
      <c r="N33" s="94">
        <f t="shared" si="8"/>
        <v>0</v>
      </c>
      <c r="O33" s="46"/>
      <c r="P33" s="46"/>
      <c r="Q33" s="46"/>
    </row>
    <row r="34" spans="1:17" s="47" customFormat="1" ht="15.75" x14ac:dyDescent="0.25">
      <c r="A34" s="86" t="s">
        <v>43</v>
      </c>
      <c r="B34" s="87">
        <v>90</v>
      </c>
      <c r="C34" s="87">
        <v>90</v>
      </c>
      <c r="D34" s="88">
        <f t="shared" si="0"/>
        <v>0</v>
      </c>
      <c r="E34" s="89">
        <f t="shared" si="1"/>
        <v>0</v>
      </c>
      <c r="F34" s="89">
        <f t="shared" si="2"/>
        <v>0</v>
      </c>
      <c r="G34" s="90">
        <f t="shared" si="3"/>
        <v>0</v>
      </c>
      <c r="H34" s="91">
        <v>6864</v>
      </c>
      <c r="I34" s="91">
        <v>6864</v>
      </c>
      <c r="J34" s="92">
        <f t="shared" si="4"/>
        <v>0</v>
      </c>
      <c r="K34" s="93">
        <f t="shared" si="5"/>
        <v>0</v>
      </c>
      <c r="L34" s="92">
        <f t="shared" si="6"/>
        <v>0</v>
      </c>
      <c r="M34" s="93">
        <f t="shared" si="7"/>
        <v>0</v>
      </c>
      <c r="N34" s="94">
        <f t="shared" si="8"/>
        <v>0</v>
      </c>
      <c r="O34" s="46">
        <v>2100</v>
      </c>
      <c r="P34" s="46">
        <v>0</v>
      </c>
      <c r="Q34" s="46">
        <v>45000</v>
      </c>
    </row>
    <row r="35" spans="1:17" ht="15.75" x14ac:dyDescent="0.25">
      <c r="A35" s="95" t="s">
        <v>44</v>
      </c>
      <c r="B35" s="96">
        <v>14402</v>
      </c>
      <c r="C35" s="96">
        <v>14542</v>
      </c>
      <c r="D35" s="88">
        <f t="shared" si="0"/>
        <v>140</v>
      </c>
      <c r="E35" s="89">
        <f t="shared" si="1"/>
        <v>218900</v>
      </c>
      <c r="F35" s="89">
        <f t="shared" si="2"/>
        <v>21890</v>
      </c>
      <c r="G35" s="89">
        <f t="shared" si="3"/>
        <v>240790</v>
      </c>
      <c r="H35" s="97">
        <v>2383</v>
      </c>
      <c r="I35" s="97">
        <v>2404</v>
      </c>
      <c r="J35" s="98">
        <f t="shared" si="4"/>
        <v>21</v>
      </c>
      <c r="K35" s="99">
        <f t="shared" si="5"/>
        <v>21</v>
      </c>
      <c r="L35" s="98">
        <f t="shared" si="6"/>
        <v>0</v>
      </c>
      <c r="M35" s="99">
        <f t="shared" si="7"/>
        <v>126000</v>
      </c>
      <c r="N35" s="83">
        <f t="shared" si="8"/>
        <v>366790</v>
      </c>
      <c r="O35" s="36">
        <v>2100</v>
      </c>
      <c r="P35" s="36">
        <v>59</v>
      </c>
      <c r="Q35" s="36"/>
    </row>
    <row r="36" spans="1:17" ht="15.75" x14ac:dyDescent="0.25">
      <c r="A36" s="95" t="s">
        <v>45</v>
      </c>
      <c r="B36" s="96">
        <v>37482</v>
      </c>
      <c r="C36" s="96">
        <v>37615</v>
      </c>
      <c r="D36" s="88">
        <f t="shared" si="0"/>
        <v>133</v>
      </c>
      <c r="E36" s="89">
        <f t="shared" si="1"/>
        <v>207700</v>
      </c>
      <c r="F36" s="89">
        <f t="shared" si="2"/>
        <v>20770</v>
      </c>
      <c r="G36" s="89">
        <f t="shared" si="3"/>
        <v>228470</v>
      </c>
      <c r="H36" s="97">
        <v>8386</v>
      </c>
      <c r="I36" s="97">
        <v>8414</v>
      </c>
      <c r="J36" s="98">
        <f t="shared" si="4"/>
        <v>28</v>
      </c>
      <c r="K36" s="99">
        <f t="shared" si="5"/>
        <v>28</v>
      </c>
      <c r="L36" s="98">
        <f t="shared" si="6"/>
        <v>0</v>
      </c>
      <c r="M36" s="99">
        <f t="shared" si="7"/>
        <v>168000</v>
      </c>
      <c r="N36" s="83">
        <f t="shared" si="8"/>
        <v>396470</v>
      </c>
      <c r="O36" s="36">
        <v>2100</v>
      </c>
      <c r="P36" s="36">
        <v>4</v>
      </c>
      <c r="Q36" s="36">
        <v>65000</v>
      </c>
    </row>
    <row r="37" spans="1:17" ht="15.75" x14ac:dyDescent="0.25">
      <c r="A37" s="95" t="s">
        <v>46</v>
      </c>
      <c r="B37" s="96">
        <v>39333</v>
      </c>
      <c r="C37" s="96">
        <v>39539</v>
      </c>
      <c r="D37" s="88">
        <f t="shared" si="0"/>
        <v>206</v>
      </c>
      <c r="E37" s="89">
        <f t="shared" si="1"/>
        <v>326050</v>
      </c>
      <c r="F37" s="89">
        <f t="shared" si="2"/>
        <v>32610</v>
      </c>
      <c r="G37" s="89">
        <f t="shared" si="3"/>
        <v>358660</v>
      </c>
      <c r="H37" s="97">
        <v>2765</v>
      </c>
      <c r="I37" s="97">
        <v>2796</v>
      </c>
      <c r="J37" s="98">
        <f t="shared" si="4"/>
        <v>31</v>
      </c>
      <c r="K37" s="99">
        <f t="shared" si="5"/>
        <v>31</v>
      </c>
      <c r="L37" s="98">
        <f t="shared" si="6"/>
        <v>0</v>
      </c>
      <c r="M37" s="99">
        <f t="shared" si="7"/>
        <v>186000</v>
      </c>
      <c r="N37" s="83">
        <f t="shared" si="8"/>
        <v>544660</v>
      </c>
      <c r="O37" s="36">
        <v>2100</v>
      </c>
      <c r="P37" s="36">
        <v>53</v>
      </c>
      <c r="Q37" s="36">
        <v>30000</v>
      </c>
    </row>
    <row r="38" spans="1:17" ht="15.75" x14ac:dyDescent="0.25">
      <c r="A38" s="95" t="s">
        <v>47</v>
      </c>
      <c r="B38" s="96">
        <v>13151</v>
      </c>
      <c r="C38" s="96">
        <v>13298</v>
      </c>
      <c r="D38" s="88">
        <f t="shared" si="0"/>
        <v>147</v>
      </c>
      <c r="E38" s="89">
        <f t="shared" si="1"/>
        <v>230100</v>
      </c>
      <c r="F38" s="89">
        <f t="shared" si="2"/>
        <v>23010</v>
      </c>
      <c r="G38" s="89">
        <f t="shared" si="3"/>
        <v>253110</v>
      </c>
      <c r="H38" s="97">
        <v>5126</v>
      </c>
      <c r="I38" s="97">
        <v>5152</v>
      </c>
      <c r="J38" s="98">
        <f t="shared" si="4"/>
        <v>26</v>
      </c>
      <c r="K38" s="99">
        <f t="shared" si="5"/>
        <v>26</v>
      </c>
      <c r="L38" s="98">
        <f t="shared" si="6"/>
        <v>0</v>
      </c>
      <c r="M38" s="99">
        <f t="shared" si="7"/>
        <v>156000</v>
      </c>
      <c r="N38" s="83">
        <f t="shared" si="8"/>
        <v>409110</v>
      </c>
      <c r="O38" s="36">
        <v>2100</v>
      </c>
      <c r="P38" s="36">
        <v>11</v>
      </c>
      <c r="Q38" s="36">
        <v>25000</v>
      </c>
    </row>
    <row r="39" spans="1:17" ht="15.75" x14ac:dyDescent="0.25">
      <c r="A39" s="95" t="s">
        <v>48</v>
      </c>
      <c r="B39" s="96">
        <v>5157</v>
      </c>
      <c r="C39" s="96">
        <v>5295</v>
      </c>
      <c r="D39" s="88">
        <f t="shared" si="0"/>
        <v>138</v>
      </c>
      <c r="E39" s="89">
        <f t="shared" si="1"/>
        <v>215700</v>
      </c>
      <c r="F39" s="89">
        <f t="shared" si="2"/>
        <v>21570</v>
      </c>
      <c r="G39" s="89">
        <f t="shared" si="3"/>
        <v>237270</v>
      </c>
      <c r="H39" s="97">
        <v>1038</v>
      </c>
      <c r="I39" s="97">
        <v>1066</v>
      </c>
      <c r="J39" s="98">
        <f t="shared" si="4"/>
        <v>28</v>
      </c>
      <c r="K39" s="99">
        <f t="shared" si="5"/>
        <v>28</v>
      </c>
      <c r="L39" s="98">
        <f t="shared" si="6"/>
        <v>0</v>
      </c>
      <c r="M39" s="99">
        <f t="shared" si="7"/>
        <v>168000</v>
      </c>
      <c r="N39" s="83">
        <f t="shared" si="8"/>
        <v>405270</v>
      </c>
      <c r="O39" s="36">
        <v>2100</v>
      </c>
      <c r="P39" s="36">
        <v>27</v>
      </c>
      <c r="Q39" s="36"/>
    </row>
    <row r="40" spans="1:17" ht="15.75" x14ac:dyDescent="0.25">
      <c r="A40" s="95" t="s">
        <v>49</v>
      </c>
      <c r="B40" s="96">
        <v>34991</v>
      </c>
      <c r="C40" s="96">
        <v>35092</v>
      </c>
      <c r="D40" s="88">
        <f t="shared" si="0"/>
        <v>101</v>
      </c>
      <c r="E40" s="89">
        <f t="shared" si="1"/>
        <v>156500</v>
      </c>
      <c r="F40" s="89">
        <f t="shared" si="2"/>
        <v>15650</v>
      </c>
      <c r="G40" s="89">
        <f t="shared" si="3"/>
        <v>172150</v>
      </c>
      <c r="H40" s="97">
        <v>6429</v>
      </c>
      <c r="I40" s="97">
        <v>6454</v>
      </c>
      <c r="J40" s="98">
        <f t="shared" si="4"/>
        <v>25</v>
      </c>
      <c r="K40" s="99">
        <f t="shared" si="5"/>
        <v>25</v>
      </c>
      <c r="L40" s="98">
        <f t="shared" si="6"/>
        <v>0</v>
      </c>
      <c r="M40" s="99">
        <f t="shared" si="7"/>
        <v>150000</v>
      </c>
      <c r="N40" s="83">
        <f t="shared" si="8"/>
        <v>322150</v>
      </c>
      <c r="O40" s="36">
        <v>2100</v>
      </c>
      <c r="P40" s="36">
        <v>8</v>
      </c>
      <c r="Q40" s="36">
        <v>30000</v>
      </c>
    </row>
    <row r="41" spans="1:17" ht="15.75" x14ac:dyDescent="0.25">
      <c r="A41" s="95" t="s">
        <v>50</v>
      </c>
      <c r="B41" s="96">
        <v>36705</v>
      </c>
      <c r="C41" s="96">
        <v>36861</v>
      </c>
      <c r="D41" s="88">
        <f t="shared" si="0"/>
        <v>156</v>
      </c>
      <c r="E41" s="89">
        <f t="shared" si="1"/>
        <v>244500</v>
      </c>
      <c r="F41" s="89">
        <f t="shared" si="2"/>
        <v>24450</v>
      </c>
      <c r="G41" s="89">
        <f t="shared" si="3"/>
        <v>268950</v>
      </c>
      <c r="H41" s="97">
        <v>2872</v>
      </c>
      <c r="I41" s="97">
        <v>2895</v>
      </c>
      <c r="J41" s="98">
        <f t="shared" si="4"/>
        <v>23</v>
      </c>
      <c r="K41" s="99">
        <f t="shared" si="5"/>
        <v>23</v>
      </c>
      <c r="L41" s="98">
        <f t="shared" si="6"/>
        <v>0</v>
      </c>
      <c r="M41" s="99">
        <f t="shared" si="7"/>
        <v>138000</v>
      </c>
      <c r="N41" s="83">
        <f t="shared" si="8"/>
        <v>406950</v>
      </c>
      <c r="O41" s="36">
        <v>2100</v>
      </c>
      <c r="P41" s="36">
        <v>8</v>
      </c>
      <c r="Q41" s="36">
        <v>35000</v>
      </c>
    </row>
    <row r="42" spans="1:17" ht="15.75" x14ac:dyDescent="0.25">
      <c r="A42" s="95" t="s">
        <v>51</v>
      </c>
      <c r="B42" s="96">
        <v>33055</v>
      </c>
      <c r="C42" s="96">
        <v>33201</v>
      </c>
      <c r="D42" s="88">
        <f t="shared" si="0"/>
        <v>146</v>
      </c>
      <c r="E42" s="89">
        <f t="shared" si="1"/>
        <v>228500</v>
      </c>
      <c r="F42" s="89">
        <f t="shared" si="2"/>
        <v>22850</v>
      </c>
      <c r="G42" s="89">
        <f t="shared" si="3"/>
        <v>251350</v>
      </c>
      <c r="H42" s="97">
        <v>2075</v>
      </c>
      <c r="I42" s="97">
        <v>2105</v>
      </c>
      <c r="J42" s="98">
        <f t="shared" si="4"/>
        <v>30</v>
      </c>
      <c r="K42" s="99">
        <f t="shared" si="5"/>
        <v>30</v>
      </c>
      <c r="L42" s="98">
        <f t="shared" si="6"/>
        <v>0</v>
      </c>
      <c r="M42" s="99">
        <f t="shared" si="7"/>
        <v>180000</v>
      </c>
      <c r="N42" s="83">
        <f t="shared" si="8"/>
        <v>431350</v>
      </c>
      <c r="O42" s="36">
        <v>2100</v>
      </c>
      <c r="P42" s="36">
        <v>29</v>
      </c>
      <c r="Q42" s="36"/>
    </row>
    <row r="43" spans="1:17" ht="15.75" x14ac:dyDescent="0.25">
      <c r="A43" s="95" t="s">
        <v>52</v>
      </c>
      <c r="B43" s="96">
        <v>41009</v>
      </c>
      <c r="C43" s="96">
        <v>41149</v>
      </c>
      <c r="D43" s="88">
        <f t="shared" si="0"/>
        <v>140</v>
      </c>
      <c r="E43" s="89">
        <f t="shared" si="1"/>
        <v>218900</v>
      </c>
      <c r="F43" s="89">
        <f t="shared" si="2"/>
        <v>21890</v>
      </c>
      <c r="G43" s="89">
        <f t="shared" si="3"/>
        <v>240790</v>
      </c>
      <c r="H43" s="97">
        <v>3069</v>
      </c>
      <c r="I43" s="97">
        <v>3089</v>
      </c>
      <c r="J43" s="98">
        <f t="shared" si="4"/>
        <v>20</v>
      </c>
      <c r="K43" s="99">
        <f t="shared" si="5"/>
        <v>20</v>
      </c>
      <c r="L43" s="98">
        <f t="shared" si="6"/>
        <v>0</v>
      </c>
      <c r="M43" s="99">
        <f t="shared" si="7"/>
        <v>120000</v>
      </c>
      <c r="N43" s="83">
        <f t="shared" si="8"/>
        <v>360790</v>
      </c>
      <c r="O43" s="36">
        <v>2100</v>
      </c>
      <c r="P43" s="36">
        <v>22</v>
      </c>
      <c r="Q43" s="36"/>
    </row>
    <row r="44" spans="1:17" ht="15.75" x14ac:dyDescent="0.25">
      <c r="A44" s="95" t="s">
        <v>53</v>
      </c>
      <c r="B44" s="96">
        <v>35265</v>
      </c>
      <c r="C44" s="96">
        <v>35467</v>
      </c>
      <c r="D44" s="88">
        <f t="shared" si="0"/>
        <v>202</v>
      </c>
      <c r="E44" s="89">
        <f t="shared" si="1"/>
        <v>318620</v>
      </c>
      <c r="F44" s="89">
        <f t="shared" si="2"/>
        <v>31860</v>
      </c>
      <c r="G44" s="89">
        <f t="shared" si="3"/>
        <v>350480</v>
      </c>
      <c r="H44" s="97">
        <v>566</v>
      </c>
      <c r="I44" s="97">
        <v>587</v>
      </c>
      <c r="J44" s="98">
        <f t="shared" si="4"/>
        <v>21</v>
      </c>
      <c r="K44" s="99">
        <f t="shared" si="5"/>
        <v>21</v>
      </c>
      <c r="L44" s="98">
        <f t="shared" si="6"/>
        <v>0</v>
      </c>
      <c r="M44" s="99">
        <f t="shared" si="7"/>
        <v>126000</v>
      </c>
      <c r="N44" s="83">
        <f t="shared" si="8"/>
        <v>476480</v>
      </c>
      <c r="O44" s="36">
        <v>2100</v>
      </c>
      <c r="P44" s="36">
        <v>15</v>
      </c>
      <c r="Q44" s="36"/>
    </row>
    <row r="45" spans="1:17" ht="15.75" x14ac:dyDescent="0.25">
      <c r="A45" s="95" t="s">
        <v>54</v>
      </c>
      <c r="B45" s="96">
        <v>36504</v>
      </c>
      <c r="C45" s="96">
        <v>36662</v>
      </c>
      <c r="D45" s="88">
        <f t="shared" si="0"/>
        <v>158</v>
      </c>
      <c r="E45" s="89">
        <f t="shared" si="1"/>
        <v>247700</v>
      </c>
      <c r="F45" s="89">
        <f t="shared" si="2"/>
        <v>24770</v>
      </c>
      <c r="G45" s="89">
        <f t="shared" si="3"/>
        <v>272470</v>
      </c>
      <c r="H45" s="97">
        <v>2204</v>
      </c>
      <c r="I45" s="97">
        <v>2229</v>
      </c>
      <c r="J45" s="98">
        <f t="shared" si="4"/>
        <v>25</v>
      </c>
      <c r="K45" s="99">
        <f t="shared" si="5"/>
        <v>25</v>
      </c>
      <c r="L45" s="98">
        <f t="shared" si="6"/>
        <v>0</v>
      </c>
      <c r="M45" s="99">
        <f t="shared" si="7"/>
        <v>150000</v>
      </c>
      <c r="N45" s="83">
        <f t="shared" si="8"/>
        <v>422470</v>
      </c>
      <c r="O45" s="36">
        <v>2100</v>
      </c>
      <c r="P45" s="36">
        <v>8</v>
      </c>
      <c r="Q45" s="36">
        <v>10000</v>
      </c>
    </row>
    <row r="46" spans="1:17" ht="15.75" x14ac:dyDescent="0.25">
      <c r="A46" s="95" t="s">
        <v>55</v>
      </c>
      <c r="B46" s="96">
        <v>37556</v>
      </c>
      <c r="C46" s="96">
        <v>37675</v>
      </c>
      <c r="D46" s="88">
        <f t="shared" si="0"/>
        <v>119</v>
      </c>
      <c r="E46" s="89">
        <f t="shared" si="1"/>
        <v>185300</v>
      </c>
      <c r="F46" s="89">
        <f t="shared" si="2"/>
        <v>18530</v>
      </c>
      <c r="G46" s="89">
        <f>E46+F46</f>
        <v>203830</v>
      </c>
      <c r="H46" s="97">
        <v>2008</v>
      </c>
      <c r="I46" s="97">
        <v>2024</v>
      </c>
      <c r="J46" s="98">
        <f t="shared" si="4"/>
        <v>16</v>
      </c>
      <c r="K46" s="99">
        <f t="shared" si="5"/>
        <v>16</v>
      </c>
      <c r="L46" s="98">
        <f t="shared" si="6"/>
        <v>0</v>
      </c>
      <c r="M46" s="99">
        <f t="shared" si="7"/>
        <v>96000</v>
      </c>
      <c r="N46" s="83">
        <f>ROUND(E46+F46+M46,-1)</f>
        <v>299830</v>
      </c>
      <c r="O46" s="36">
        <v>2100</v>
      </c>
      <c r="P46" s="36">
        <v>12</v>
      </c>
      <c r="Q46" s="36">
        <v>10000</v>
      </c>
    </row>
    <row r="47" spans="1:17" ht="15.75" x14ac:dyDescent="0.25">
      <c r="A47" s="95" t="s">
        <v>56</v>
      </c>
      <c r="B47" s="96">
        <v>37556</v>
      </c>
      <c r="C47" s="96">
        <v>37696</v>
      </c>
      <c r="D47" s="88">
        <f t="shared" si="0"/>
        <v>140</v>
      </c>
      <c r="E47" s="89">
        <f t="shared" si="1"/>
        <v>218900</v>
      </c>
      <c r="F47" s="89">
        <f t="shared" si="2"/>
        <v>21890</v>
      </c>
      <c r="G47" s="89">
        <f t="shared" si="3"/>
        <v>240790</v>
      </c>
      <c r="H47" s="97">
        <v>860</v>
      </c>
      <c r="I47" s="97">
        <v>893</v>
      </c>
      <c r="J47" s="98">
        <f t="shared" si="4"/>
        <v>33</v>
      </c>
      <c r="K47" s="99">
        <f t="shared" si="5"/>
        <v>32</v>
      </c>
      <c r="L47" s="98">
        <f t="shared" si="6"/>
        <v>1</v>
      </c>
      <c r="M47" s="99">
        <f t="shared" si="7"/>
        <v>205000</v>
      </c>
      <c r="N47" s="83">
        <f t="shared" si="8"/>
        <v>445790</v>
      </c>
      <c r="O47" s="36">
        <v>2100</v>
      </c>
      <c r="P47" s="36">
        <v>8</v>
      </c>
      <c r="Q47" s="36">
        <v>15000</v>
      </c>
    </row>
    <row r="48" spans="1:17" ht="15.75" x14ac:dyDescent="0.25">
      <c r="A48" s="95" t="s">
        <v>57</v>
      </c>
      <c r="B48" s="96">
        <v>36463</v>
      </c>
      <c r="C48" s="96">
        <v>36614</v>
      </c>
      <c r="D48" s="88">
        <f t="shared" si="0"/>
        <v>151</v>
      </c>
      <c r="E48" s="89">
        <f t="shared" si="1"/>
        <v>236500</v>
      </c>
      <c r="F48" s="89">
        <f t="shared" si="2"/>
        <v>23650</v>
      </c>
      <c r="G48" s="89">
        <f t="shared" si="3"/>
        <v>260150</v>
      </c>
      <c r="H48" s="97">
        <v>4379</v>
      </c>
      <c r="I48" s="97">
        <v>4404</v>
      </c>
      <c r="J48" s="98">
        <f t="shared" si="4"/>
        <v>25</v>
      </c>
      <c r="K48" s="99">
        <f t="shared" si="5"/>
        <v>25</v>
      </c>
      <c r="L48" s="98">
        <f t="shared" si="6"/>
        <v>0</v>
      </c>
      <c r="M48" s="99">
        <f t="shared" si="7"/>
        <v>150000</v>
      </c>
      <c r="N48" s="83">
        <f t="shared" si="8"/>
        <v>410150</v>
      </c>
      <c r="O48" s="36">
        <v>2100</v>
      </c>
      <c r="P48" s="36">
        <v>3</v>
      </c>
      <c r="Q48" s="36">
        <v>20000</v>
      </c>
    </row>
    <row r="49" spans="1:19" ht="15.75" x14ac:dyDescent="0.25">
      <c r="A49" s="95" t="s">
        <v>58</v>
      </c>
      <c r="B49" s="96">
        <v>7357</v>
      </c>
      <c r="C49" s="96">
        <v>7526</v>
      </c>
      <c r="D49" s="88">
        <f t="shared" si="0"/>
        <v>169</v>
      </c>
      <c r="E49" s="89">
        <f t="shared" si="1"/>
        <v>265300</v>
      </c>
      <c r="F49" s="89">
        <f t="shared" si="2"/>
        <v>26530</v>
      </c>
      <c r="G49" s="89">
        <f t="shared" si="3"/>
        <v>291830</v>
      </c>
      <c r="H49" s="97">
        <v>476</v>
      </c>
      <c r="I49" s="97">
        <v>506</v>
      </c>
      <c r="J49" s="98">
        <f t="shared" si="4"/>
        <v>30</v>
      </c>
      <c r="K49" s="99">
        <f t="shared" si="5"/>
        <v>30</v>
      </c>
      <c r="L49" s="98">
        <f t="shared" si="6"/>
        <v>0</v>
      </c>
      <c r="M49" s="99">
        <f t="shared" si="7"/>
        <v>180000</v>
      </c>
      <c r="N49" s="83">
        <f t="shared" si="8"/>
        <v>471830</v>
      </c>
      <c r="O49" s="36">
        <v>2100</v>
      </c>
      <c r="P49" s="36">
        <v>0</v>
      </c>
      <c r="Q49" s="36">
        <v>40000</v>
      </c>
    </row>
    <row r="50" spans="1:19" s="50" customFormat="1" ht="15.75" x14ac:dyDescent="0.25">
      <c r="A50" s="95" t="s">
        <v>59</v>
      </c>
      <c r="B50" s="96">
        <v>33524</v>
      </c>
      <c r="C50" s="96">
        <v>33651</v>
      </c>
      <c r="D50" s="88">
        <f t="shared" si="0"/>
        <v>127</v>
      </c>
      <c r="E50" s="89">
        <f t="shared" si="1"/>
        <v>198100</v>
      </c>
      <c r="F50" s="89">
        <f t="shared" si="2"/>
        <v>19810</v>
      </c>
      <c r="G50" s="89">
        <f t="shared" si="3"/>
        <v>217910</v>
      </c>
      <c r="H50" s="97">
        <v>14</v>
      </c>
      <c r="I50" s="97">
        <v>26</v>
      </c>
      <c r="J50" s="98">
        <f t="shared" si="4"/>
        <v>12</v>
      </c>
      <c r="K50" s="99">
        <f t="shared" si="5"/>
        <v>12</v>
      </c>
      <c r="L50" s="98">
        <f t="shared" si="6"/>
        <v>0</v>
      </c>
      <c r="M50" s="99">
        <f t="shared" si="7"/>
        <v>72000</v>
      </c>
      <c r="N50" s="100">
        <f t="shared" si="8"/>
        <v>289910</v>
      </c>
      <c r="O50" s="36">
        <v>2100</v>
      </c>
      <c r="P50" s="36">
        <v>16</v>
      </c>
      <c r="Q50" s="36">
        <v>15000</v>
      </c>
    </row>
    <row r="51" spans="1:19" ht="15.75" x14ac:dyDescent="0.25">
      <c r="A51" s="95" t="s">
        <v>60</v>
      </c>
      <c r="B51" s="96">
        <v>4740</v>
      </c>
      <c r="C51" s="96">
        <v>4851</v>
      </c>
      <c r="D51" s="88">
        <f t="shared" si="0"/>
        <v>111</v>
      </c>
      <c r="E51" s="89">
        <f t="shared" si="1"/>
        <v>172500</v>
      </c>
      <c r="F51" s="89">
        <f t="shared" si="2"/>
        <v>17250</v>
      </c>
      <c r="G51" s="89">
        <f t="shared" si="3"/>
        <v>189750</v>
      </c>
      <c r="H51" s="97">
        <v>798</v>
      </c>
      <c r="I51" s="97">
        <v>826</v>
      </c>
      <c r="J51" s="98">
        <f t="shared" si="4"/>
        <v>28</v>
      </c>
      <c r="K51" s="99">
        <f t="shared" si="5"/>
        <v>28</v>
      </c>
      <c r="L51" s="98">
        <f t="shared" si="6"/>
        <v>0</v>
      </c>
      <c r="M51" s="99">
        <f t="shared" si="7"/>
        <v>168000</v>
      </c>
      <c r="N51" s="83">
        <f t="shared" si="8"/>
        <v>357750</v>
      </c>
      <c r="O51" s="36">
        <v>2100</v>
      </c>
      <c r="P51" s="36">
        <v>36</v>
      </c>
      <c r="Q51" s="36"/>
    </row>
    <row r="52" spans="1:19" s="49" customFormat="1" ht="15.75" x14ac:dyDescent="0.25">
      <c r="A52" s="95" t="s">
        <v>61</v>
      </c>
      <c r="B52" s="96">
        <v>33774</v>
      </c>
      <c r="C52" s="96">
        <v>33916</v>
      </c>
      <c r="D52" s="88">
        <f t="shared" si="0"/>
        <v>142</v>
      </c>
      <c r="E52" s="89">
        <f t="shared" si="1"/>
        <v>222100</v>
      </c>
      <c r="F52" s="89">
        <f t="shared" si="2"/>
        <v>22210</v>
      </c>
      <c r="G52" s="89">
        <f t="shared" si="3"/>
        <v>244310</v>
      </c>
      <c r="H52" s="97">
        <v>3599</v>
      </c>
      <c r="I52" s="97">
        <v>3620</v>
      </c>
      <c r="J52" s="98">
        <f t="shared" si="4"/>
        <v>21</v>
      </c>
      <c r="K52" s="101">
        <f t="shared" si="5"/>
        <v>21</v>
      </c>
      <c r="L52" s="102">
        <f t="shared" si="6"/>
        <v>0</v>
      </c>
      <c r="M52" s="99">
        <f t="shared" si="7"/>
        <v>126000</v>
      </c>
      <c r="N52" s="83">
        <f t="shared" si="8"/>
        <v>370310</v>
      </c>
      <c r="O52" s="36">
        <v>2100</v>
      </c>
      <c r="P52" s="36">
        <v>27</v>
      </c>
      <c r="Q52" s="36">
        <v>45000</v>
      </c>
      <c r="R52" s="48"/>
    </row>
    <row r="53" spans="1:19" s="49" customFormat="1" ht="15.75" x14ac:dyDescent="0.25">
      <c r="A53" s="95" t="s">
        <v>62</v>
      </c>
      <c r="B53" s="96">
        <v>34860</v>
      </c>
      <c r="C53" s="96">
        <v>35009</v>
      </c>
      <c r="D53" s="88">
        <f t="shared" si="0"/>
        <v>149</v>
      </c>
      <c r="E53" s="89">
        <f t="shared" si="1"/>
        <v>233300</v>
      </c>
      <c r="F53" s="89">
        <f t="shared" si="2"/>
        <v>23330</v>
      </c>
      <c r="G53" s="89">
        <f t="shared" si="3"/>
        <v>256630</v>
      </c>
      <c r="H53" s="97">
        <v>569</v>
      </c>
      <c r="I53" s="97">
        <v>610</v>
      </c>
      <c r="J53" s="98">
        <f t="shared" si="4"/>
        <v>41</v>
      </c>
      <c r="K53" s="101">
        <f t="shared" si="5"/>
        <v>32</v>
      </c>
      <c r="L53" s="102">
        <f t="shared" si="6"/>
        <v>9</v>
      </c>
      <c r="M53" s="99">
        <f t="shared" si="7"/>
        <v>309000</v>
      </c>
      <c r="N53" s="83">
        <f t="shared" si="8"/>
        <v>565630</v>
      </c>
      <c r="O53" s="36">
        <v>2100</v>
      </c>
      <c r="P53" s="36">
        <v>6</v>
      </c>
      <c r="Q53" s="36">
        <v>20000</v>
      </c>
    </row>
    <row r="54" spans="1:19" s="47" customFormat="1" ht="15.75" x14ac:dyDescent="0.25">
      <c r="A54" s="86" t="s">
        <v>63</v>
      </c>
      <c r="B54" s="87">
        <v>34014</v>
      </c>
      <c r="C54" s="87">
        <v>34202</v>
      </c>
      <c r="D54" s="88">
        <f t="shared" si="0"/>
        <v>188</v>
      </c>
      <c r="E54" s="89">
        <f t="shared" si="1"/>
        <v>295700</v>
      </c>
      <c r="F54" s="89">
        <f t="shared" si="2"/>
        <v>29570</v>
      </c>
      <c r="G54" s="90">
        <f t="shared" si="3"/>
        <v>325270</v>
      </c>
      <c r="H54" s="91">
        <v>886</v>
      </c>
      <c r="I54" s="91">
        <v>930</v>
      </c>
      <c r="J54" s="92">
        <f t="shared" si="4"/>
        <v>44</v>
      </c>
      <c r="K54" s="93">
        <f t="shared" si="5"/>
        <v>32</v>
      </c>
      <c r="L54" s="92">
        <f t="shared" si="6"/>
        <v>12</v>
      </c>
      <c r="M54" s="93">
        <f t="shared" si="7"/>
        <v>348000</v>
      </c>
      <c r="N54" s="94">
        <f t="shared" si="8"/>
        <v>673270</v>
      </c>
      <c r="O54" s="46">
        <v>2100</v>
      </c>
      <c r="P54" s="46">
        <v>29</v>
      </c>
      <c r="Q54" s="46">
        <v>25000</v>
      </c>
    </row>
    <row r="55" spans="1:19" ht="15.75" x14ac:dyDescent="0.25">
      <c r="A55" s="95" t="s">
        <v>64</v>
      </c>
      <c r="B55" s="96">
        <v>36609</v>
      </c>
      <c r="C55" s="96">
        <v>36789</v>
      </c>
      <c r="D55" s="88">
        <f t="shared" si="0"/>
        <v>180</v>
      </c>
      <c r="E55" s="89">
        <f t="shared" si="1"/>
        <v>282900</v>
      </c>
      <c r="F55" s="89">
        <f t="shared" si="2"/>
        <v>28290</v>
      </c>
      <c r="G55" s="89">
        <f t="shared" si="3"/>
        <v>311190</v>
      </c>
      <c r="H55" s="97">
        <v>115</v>
      </c>
      <c r="I55" s="97">
        <v>135</v>
      </c>
      <c r="J55" s="98">
        <f t="shared" si="4"/>
        <v>20</v>
      </c>
      <c r="K55" s="99">
        <f t="shared" si="5"/>
        <v>20</v>
      </c>
      <c r="L55" s="98">
        <f t="shared" si="6"/>
        <v>0</v>
      </c>
      <c r="M55" s="99">
        <f t="shared" si="7"/>
        <v>120000</v>
      </c>
      <c r="N55" s="83">
        <f t="shared" si="8"/>
        <v>431190</v>
      </c>
      <c r="O55" s="36">
        <v>2100</v>
      </c>
      <c r="P55" s="36">
        <v>29</v>
      </c>
      <c r="Q55" s="36">
        <v>10000</v>
      </c>
      <c r="S55" s="45"/>
    </row>
    <row r="56" spans="1:19" ht="15.75" x14ac:dyDescent="0.25">
      <c r="A56" s="95" t="s">
        <v>65</v>
      </c>
      <c r="B56" s="96">
        <v>35336</v>
      </c>
      <c r="C56" s="96">
        <v>35504</v>
      </c>
      <c r="D56" s="88">
        <f t="shared" si="0"/>
        <v>168</v>
      </c>
      <c r="E56" s="89">
        <f t="shared" si="1"/>
        <v>263700</v>
      </c>
      <c r="F56" s="89">
        <f t="shared" si="2"/>
        <v>26370</v>
      </c>
      <c r="G56" s="89">
        <f t="shared" si="3"/>
        <v>290070</v>
      </c>
      <c r="H56" s="97">
        <v>845</v>
      </c>
      <c r="I56" s="97">
        <v>865</v>
      </c>
      <c r="J56" s="98">
        <f t="shared" si="4"/>
        <v>20</v>
      </c>
      <c r="K56" s="99">
        <f t="shared" si="5"/>
        <v>20</v>
      </c>
      <c r="L56" s="98">
        <f t="shared" si="6"/>
        <v>0</v>
      </c>
      <c r="M56" s="99">
        <f t="shared" si="7"/>
        <v>120000</v>
      </c>
      <c r="N56" s="83">
        <f t="shared" si="8"/>
        <v>410070</v>
      </c>
      <c r="O56" s="36">
        <v>2100</v>
      </c>
      <c r="P56" s="36">
        <v>30</v>
      </c>
      <c r="Q56" s="36">
        <v>35000</v>
      </c>
    </row>
    <row r="57" spans="1:19" ht="15.75" x14ac:dyDescent="0.25">
      <c r="A57" s="95" t="s">
        <v>66</v>
      </c>
      <c r="B57" s="96">
        <v>37253</v>
      </c>
      <c r="C57" s="96">
        <v>37384</v>
      </c>
      <c r="D57" s="88">
        <f t="shared" si="0"/>
        <v>131</v>
      </c>
      <c r="E57" s="89">
        <f t="shared" si="1"/>
        <v>204500</v>
      </c>
      <c r="F57" s="89">
        <f t="shared" si="2"/>
        <v>20450</v>
      </c>
      <c r="G57" s="89">
        <f t="shared" si="3"/>
        <v>224950</v>
      </c>
      <c r="H57" s="97">
        <v>4215</v>
      </c>
      <c r="I57" s="97">
        <v>4249</v>
      </c>
      <c r="J57" s="98">
        <f t="shared" si="4"/>
        <v>34</v>
      </c>
      <c r="K57" s="99">
        <f t="shared" si="5"/>
        <v>32</v>
      </c>
      <c r="L57" s="98">
        <f t="shared" si="6"/>
        <v>2</v>
      </c>
      <c r="M57" s="99">
        <f t="shared" si="7"/>
        <v>218000</v>
      </c>
      <c r="N57" s="83">
        <f t="shared" si="8"/>
        <v>442950</v>
      </c>
      <c r="O57" s="36">
        <v>2100</v>
      </c>
      <c r="P57" s="36">
        <v>31</v>
      </c>
      <c r="Q57" s="36"/>
    </row>
    <row r="58" spans="1:19" ht="15.75" x14ac:dyDescent="0.25">
      <c r="A58" s="95" t="s">
        <v>67</v>
      </c>
      <c r="B58" s="96">
        <v>29333</v>
      </c>
      <c r="C58" s="96">
        <v>29482</v>
      </c>
      <c r="D58" s="88">
        <f t="shared" si="0"/>
        <v>149</v>
      </c>
      <c r="E58" s="89">
        <f t="shared" si="1"/>
        <v>233300</v>
      </c>
      <c r="F58" s="89">
        <f t="shared" si="2"/>
        <v>23330</v>
      </c>
      <c r="G58" s="89">
        <f t="shared" si="3"/>
        <v>256630</v>
      </c>
      <c r="H58" s="97">
        <v>2790</v>
      </c>
      <c r="I58" s="97">
        <v>2821</v>
      </c>
      <c r="J58" s="98">
        <f t="shared" si="4"/>
        <v>31</v>
      </c>
      <c r="K58" s="99">
        <f t="shared" si="5"/>
        <v>31</v>
      </c>
      <c r="L58" s="98">
        <f t="shared" si="6"/>
        <v>0</v>
      </c>
      <c r="M58" s="99">
        <f t="shared" si="7"/>
        <v>186000</v>
      </c>
      <c r="N58" s="83">
        <f t="shared" si="8"/>
        <v>442630</v>
      </c>
      <c r="O58" s="36">
        <v>2100</v>
      </c>
      <c r="P58" s="36">
        <v>29</v>
      </c>
      <c r="Q58" s="36">
        <v>15000</v>
      </c>
    </row>
    <row r="59" spans="1:19" ht="15.75" x14ac:dyDescent="0.25">
      <c r="A59" s="95" t="s">
        <v>68</v>
      </c>
      <c r="B59" s="103">
        <v>11726</v>
      </c>
      <c r="C59" s="103">
        <v>11855</v>
      </c>
      <c r="D59" s="88">
        <f t="shared" si="0"/>
        <v>129</v>
      </c>
      <c r="E59" s="89">
        <f t="shared" si="1"/>
        <v>201300</v>
      </c>
      <c r="F59" s="89">
        <f t="shared" si="2"/>
        <v>20130</v>
      </c>
      <c r="G59" s="89">
        <f t="shared" si="3"/>
        <v>221430</v>
      </c>
      <c r="H59" s="104">
        <v>145</v>
      </c>
      <c r="I59" s="104">
        <v>164</v>
      </c>
      <c r="J59" s="98">
        <f t="shared" si="4"/>
        <v>19</v>
      </c>
      <c r="K59" s="99">
        <f t="shared" si="5"/>
        <v>19</v>
      </c>
      <c r="L59" s="98">
        <f t="shared" si="6"/>
        <v>0</v>
      </c>
      <c r="M59" s="99">
        <f t="shared" si="7"/>
        <v>114000</v>
      </c>
      <c r="N59" s="83">
        <f t="shared" si="8"/>
        <v>335430</v>
      </c>
      <c r="O59" s="37">
        <v>2100</v>
      </c>
      <c r="P59" s="37">
        <v>5</v>
      </c>
      <c r="Q59" s="37">
        <v>10000</v>
      </c>
    </row>
    <row r="60" spans="1:19" ht="15.75" x14ac:dyDescent="0.25">
      <c r="A60" s="95" t="s">
        <v>69</v>
      </c>
      <c r="B60" s="96">
        <v>36930</v>
      </c>
      <c r="C60" s="96">
        <v>37113</v>
      </c>
      <c r="D60" s="88">
        <f t="shared" si="0"/>
        <v>183</v>
      </c>
      <c r="E60" s="89">
        <f t="shared" si="1"/>
        <v>287700</v>
      </c>
      <c r="F60" s="89">
        <f t="shared" si="2"/>
        <v>28770</v>
      </c>
      <c r="G60" s="89">
        <f t="shared" si="3"/>
        <v>316470</v>
      </c>
      <c r="H60" s="97">
        <v>1140</v>
      </c>
      <c r="I60" s="97">
        <v>1177</v>
      </c>
      <c r="J60" s="98">
        <f t="shared" si="4"/>
        <v>37</v>
      </c>
      <c r="K60" s="99">
        <f t="shared" si="5"/>
        <v>32</v>
      </c>
      <c r="L60" s="98">
        <f t="shared" si="6"/>
        <v>5</v>
      </c>
      <c r="M60" s="99">
        <f t="shared" si="7"/>
        <v>257000</v>
      </c>
      <c r="N60" s="83">
        <f t="shared" si="8"/>
        <v>573470</v>
      </c>
      <c r="O60" s="36">
        <v>2100</v>
      </c>
      <c r="P60" s="36">
        <v>8</v>
      </c>
      <c r="Q60" s="36">
        <v>10000</v>
      </c>
    </row>
    <row r="61" spans="1:19" ht="15.75" x14ac:dyDescent="0.25">
      <c r="A61" s="95" t="s">
        <v>70</v>
      </c>
      <c r="B61" s="96">
        <v>43689</v>
      </c>
      <c r="C61" s="96">
        <v>43833</v>
      </c>
      <c r="D61" s="88">
        <f t="shared" si="0"/>
        <v>144</v>
      </c>
      <c r="E61" s="89">
        <f t="shared" si="1"/>
        <v>225300</v>
      </c>
      <c r="F61" s="89">
        <f t="shared" si="2"/>
        <v>22530</v>
      </c>
      <c r="G61" s="89">
        <f t="shared" si="3"/>
        <v>247830</v>
      </c>
      <c r="H61" s="97">
        <v>21</v>
      </c>
      <c r="I61" s="97">
        <v>49</v>
      </c>
      <c r="J61" s="98">
        <f t="shared" si="4"/>
        <v>28</v>
      </c>
      <c r="K61" s="99">
        <f t="shared" si="5"/>
        <v>28</v>
      </c>
      <c r="L61" s="98">
        <f t="shared" si="6"/>
        <v>0</v>
      </c>
      <c r="M61" s="99">
        <f t="shared" si="7"/>
        <v>168000</v>
      </c>
      <c r="N61" s="83">
        <f t="shared" si="8"/>
        <v>415830</v>
      </c>
      <c r="O61" s="36">
        <v>2100</v>
      </c>
      <c r="P61" s="36">
        <v>22</v>
      </c>
      <c r="Q61" s="36">
        <v>30000</v>
      </c>
    </row>
    <row r="62" spans="1:19" ht="15.75" x14ac:dyDescent="0.25">
      <c r="A62" s="95" t="s">
        <v>71</v>
      </c>
      <c r="B62" s="96">
        <v>40244</v>
      </c>
      <c r="C62" s="96">
        <v>40311</v>
      </c>
      <c r="D62" s="88">
        <f t="shared" si="0"/>
        <v>67</v>
      </c>
      <c r="E62" s="89">
        <f t="shared" si="1"/>
        <v>103780</v>
      </c>
      <c r="F62" s="89">
        <f t="shared" si="2"/>
        <v>10380</v>
      </c>
      <c r="G62" s="89">
        <f t="shared" si="3"/>
        <v>114160</v>
      </c>
      <c r="H62" s="97">
        <v>1738</v>
      </c>
      <c r="I62" s="97">
        <v>1760</v>
      </c>
      <c r="J62" s="98">
        <f t="shared" si="4"/>
        <v>22</v>
      </c>
      <c r="K62" s="99">
        <f t="shared" si="5"/>
        <v>22</v>
      </c>
      <c r="L62" s="98">
        <f t="shared" si="6"/>
        <v>0</v>
      </c>
      <c r="M62" s="99">
        <f t="shared" si="7"/>
        <v>132000</v>
      </c>
      <c r="N62" s="83">
        <f t="shared" si="8"/>
        <v>246160</v>
      </c>
      <c r="O62" s="36">
        <v>2100</v>
      </c>
      <c r="P62" s="36">
        <v>37</v>
      </c>
      <c r="Q62" s="36">
        <v>40000</v>
      </c>
    </row>
    <row r="63" spans="1:19" ht="15.75" x14ac:dyDescent="0.25">
      <c r="A63" s="95" t="s">
        <v>72</v>
      </c>
      <c r="B63" s="96">
        <v>32839</v>
      </c>
      <c r="C63" s="96">
        <v>33010</v>
      </c>
      <c r="D63" s="88">
        <f t="shared" si="0"/>
        <v>171</v>
      </c>
      <c r="E63" s="89">
        <f t="shared" si="1"/>
        <v>268500</v>
      </c>
      <c r="F63" s="89">
        <f t="shared" si="2"/>
        <v>26850</v>
      </c>
      <c r="G63" s="89">
        <f t="shared" si="3"/>
        <v>295350</v>
      </c>
      <c r="H63" s="97">
        <v>663</v>
      </c>
      <c r="I63" s="97">
        <v>683</v>
      </c>
      <c r="J63" s="98">
        <f t="shared" si="4"/>
        <v>20</v>
      </c>
      <c r="K63" s="99">
        <f t="shared" si="5"/>
        <v>20</v>
      </c>
      <c r="L63" s="98">
        <f t="shared" si="6"/>
        <v>0</v>
      </c>
      <c r="M63" s="99">
        <f t="shared" si="7"/>
        <v>120000</v>
      </c>
      <c r="N63" s="83">
        <f t="shared" si="8"/>
        <v>415350</v>
      </c>
      <c r="O63" s="36">
        <v>2100</v>
      </c>
      <c r="P63" s="36">
        <v>40</v>
      </c>
      <c r="Q63" s="36">
        <v>10000</v>
      </c>
    </row>
    <row r="64" spans="1:19" ht="15.75" x14ac:dyDescent="0.25">
      <c r="A64" s="95" t="s">
        <v>73</v>
      </c>
      <c r="B64" s="96">
        <v>35651</v>
      </c>
      <c r="C64" s="96">
        <v>35803</v>
      </c>
      <c r="D64" s="88">
        <f t="shared" si="0"/>
        <v>152</v>
      </c>
      <c r="E64" s="89">
        <f t="shared" si="1"/>
        <v>238100</v>
      </c>
      <c r="F64" s="89">
        <f t="shared" si="2"/>
        <v>23810</v>
      </c>
      <c r="G64" s="89">
        <f t="shared" si="3"/>
        <v>261910</v>
      </c>
      <c r="H64" s="97">
        <v>326</v>
      </c>
      <c r="I64" s="97">
        <v>350</v>
      </c>
      <c r="J64" s="98">
        <f t="shared" si="4"/>
        <v>24</v>
      </c>
      <c r="K64" s="99">
        <f t="shared" si="5"/>
        <v>24</v>
      </c>
      <c r="L64" s="98">
        <f t="shared" si="6"/>
        <v>0</v>
      </c>
      <c r="M64" s="99">
        <f t="shared" si="7"/>
        <v>144000</v>
      </c>
      <c r="N64" s="83">
        <f t="shared" si="8"/>
        <v>405910</v>
      </c>
      <c r="O64" s="36">
        <v>2100</v>
      </c>
      <c r="P64" s="36">
        <v>65</v>
      </c>
      <c r="Q64" s="36">
        <v>45000</v>
      </c>
    </row>
    <row r="65" spans="1:19" ht="15.75" x14ac:dyDescent="0.25">
      <c r="A65" s="95" t="s">
        <v>74</v>
      </c>
      <c r="B65" s="96">
        <v>38411</v>
      </c>
      <c r="C65" s="96">
        <v>38615</v>
      </c>
      <c r="D65" s="88">
        <f t="shared" si="0"/>
        <v>204</v>
      </c>
      <c r="E65" s="89">
        <f t="shared" si="1"/>
        <v>322330</v>
      </c>
      <c r="F65" s="89">
        <f t="shared" si="2"/>
        <v>32230</v>
      </c>
      <c r="G65" s="89">
        <f t="shared" si="3"/>
        <v>354560</v>
      </c>
      <c r="H65" s="97">
        <v>2726</v>
      </c>
      <c r="I65" s="97">
        <v>2749</v>
      </c>
      <c r="J65" s="98">
        <f t="shared" si="4"/>
        <v>23</v>
      </c>
      <c r="K65" s="99">
        <f t="shared" si="5"/>
        <v>23</v>
      </c>
      <c r="L65" s="98">
        <f t="shared" si="6"/>
        <v>0</v>
      </c>
      <c r="M65" s="99">
        <f t="shared" si="7"/>
        <v>138000</v>
      </c>
      <c r="N65" s="83">
        <f t="shared" si="8"/>
        <v>492560</v>
      </c>
      <c r="O65" s="36">
        <v>2100</v>
      </c>
      <c r="P65" s="36">
        <v>54</v>
      </c>
      <c r="Q65" s="36">
        <v>15000</v>
      </c>
      <c r="S65" s="45"/>
    </row>
    <row r="66" spans="1:19" ht="15.75" x14ac:dyDescent="0.25">
      <c r="A66" s="95" t="s">
        <v>75</v>
      </c>
      <c r="B66" s="96">
        <v>39983</v>
      </c>
      <c r="C66" s="96">
        <v>40110</v>
      </c>
      <c r="D66" s="88">
        <f t="shared" si="0"/>
        <v>127</v>
      </c>
      <c r="E66" s="89">
        <f t="shared" si="1"/>
        <v>198100</v>
      </c>
      <c r="F66" s="89">
        <f t="shared" si="2"/>
        <v>19810</v>
      </c>
      <c r="G66" s="89">
        <f t="shared" si="3"/>
        <v>217910</v>
      </c>
      <c r="H66" s="97">
        <v>1693</v>
      </c>
      <c r="I66" s="97">
        <v>1712</v>
      </c>
      <c r="J66" s="98">
        <f t="shared" si="4"/>
        <v>19</v>
      </c>
      <c r="K66" s="99">
        <f t="shared" si="5"/>
        <v>19</v>
      </c>
      <c r="L66" s="98">
        <f t="shared" si="6"/>
        <v>0</v>
      </c>
      <c r="M66" s="99">
        <f t="shared" si="7"/>
        <v>114000</v>
      </c>
      <c r="N66" s="83">
        <f t="shared" si="8"/>
        <v>331910</v>
      </c>
      <c r="O66" s="36">
        <v>2100</v>
      </c>
      <c r="P66" s="36">
        <v>0</v>
      </c>
      <c r="Q66" s="36"/>
    </row>
    <row r="67" spans="1:19" ht="15.75" x14ac:dyDescent="0.25">
      <c r="A67" s="95" t="s">
        <v>76</v>
      </c>
      <c r="B67" s="96">
        <v>38073</v>
      </c>
      <c r="C67" s="96">
        <v>38180</v>
      </c>
      <c r="D67" s="88">
        <f t="shared" si="0"/>
        <v>107</v>
      </c>
      <c r="E67" s="89">
        <f t="shared" si="1"/>
        <v>166100</v>
      </c>
      <c r="F67" s="89">
        <f t="shared" si="2"/>
        <v>16610</v>
      </c>
      <c r="G67" s="89">
        <f t="shared" si="3"/>
        <v>182710</v>
      </c>
      <c r="H67" s="97">
        <v>2913</v>
      </c>
      <c r="I67" s="97">
        <v>2935</v>
      </c>
      <c r="J67" s="98">
        <f t="shared" si="4"/>
        <v>22</v>
      </c>
      <c r="K67" s="99">
        <f t="shared" si="5"/>
        <v>22</v>
      </c>
      <c r="L67" s="98">
        <f t="shared" si="6"/>
        <v>0</v>
      </c>
      <c r="M67" s="99">
        <f t="shared" si="7"/>
        <v>132000</v>
      </c>
      <c r="N67" s="83">
        <f t="shared" si="8"/>
        <v>314710</v>
      </c>
      <c r="O67" s="36">
        <v>2100</v>
      </c>
      <c r="P67" s="36">
        <v>16</v>
      </c>
      <c r="Q67" s="36">
        <v>40000</v>
      </c>
    </row>
    <row r="68" spans="1:19" ht="15.75" x14ac:dyDescent="0.25">
      <c r="A68" s="95" t="s">
        <v>77</v>
      </c>
      <c r="B68" s="96">
        <v>18302</v>
      </c>
      <c r="C68" s="96">
        <v>18434</v>
      </c>
      <c r="D68" s="88">
        <f t="shared" si="0"/>
        <v>132</v>
      </c>
      <c r="E68" s="89">
        <f t="shared" si="1"/>
        <v>206100</v>
      </c>
      <c r="F68" s="89">
        <f t="shared" si="2"/>
        <v>20610</v>
      </c>
      <c r="G68" s="89">
        <f t="shared" si="3"/>
        <v>226710</v>
      </c>
      <c r="H68" s="97">
        <v>5381</v>
      </c>
      <c r="I68" s="97">
        <v>5408</v>
      </c>
      <c r="J68" s="98">
        <f t="shared" si="4"/>
        <v>27</v>
      </c>
      <c r="K68" s="99">
        <f t="shared" si="5"/>
        <v>27</v>
      </c>
      <c r="L68" s="98">
        <f t="shared" si="6"/>
        <v>0</v>
      </c>
      <c r="M68" s="99">
        <f t="shared" si="7"/>
        <v>162000</v>
      </c>
      <c r="N68" s="83">
        <f t="shared" si="8"/>
        <v>388710</v>
      </c>
      <c r="O68" s="36">
        <v>2100</v>
      </c>
      <c r="P68" s="36">
        <v>18</v>
      </c>
      <c r="Q68" s="36">
        <v>45000</v>
      </c>
    </row>
    <row r="69" spans="1:19" ht="15.75" x14ac:dyDescent="0.25">
      <c r="A69" s="95" t="s">
        <v>78</v>
      </c>
      <c r="B69" s="96">
        <v>37380</v>
      </c>
      <c r="C69" s="96">
        <v>37598</v>
      </c>
      <c r="D69" s="88">
        <f t="shared" si="0"/>
        <v>218</v>
      </c>
      <c r="E69" s="89">
        <f t="shared" si="1"/>
        <v>348340</v>
      </c>
      <c r="F69" s="89">
        <f t="shared" si="2"/>
        <v>34830</v>
      </c>
      <c r="G69" s="89">
        <f t="shared" si="3"/>
        <v>383170</v>
      </c>
      <c r="H69" s="97">
        <v>1299</v>
      </c>
      <c r="I69" s="97">
        <v>1322</v>
      </c>
      <c r="J69" s="98">
        <f t="shared" si="4"/>
        <v>23</v>
      </c>
      <c r="K69" s="99">
        <f t="shared" si="5"/>
        <v>23</v>
      </c>
      <c r="L69" s="98">
        <f t="shared" si="6"/>
        <v>0</v>
      </c>
      <c r="M69" s="99">
        <f t="shared" si="7"/>
        <v>138000</v>
      </c>
      <c r="N69" s="83">
        <f t="shared" si="8"/>
        <v>521170</v>
      </c>
      <c r="O69" s="36">
        <v>2100</v>
      </c>
      <c r="P69" s="36">
        <v>16</v>
      </c>
      <c r="Q69" s="36">
        <v>70000</v>
      </c>
    </row>
    <row r="70" spans="1:19" ht="15.75" x14ac:dyDescent="0.25">
      <c r="A70" s="95" t="s">
        <v>79</v>
      </c>
      <c r="B70" s="96">
        <v>34924</v>
      </c>
      <c r="C70" s="96">
        <v>35066</v>
      </c>
      <c r="D70" s="88">
        <f t="shared" si="0"/>
        <v>142</v>
      </c>
      <c r="E70" s="89">
        <f t="shared" si="1"/>
        <v>222100</v>
      </c>
      <c r="F70" s="89">
        <f t="shared" si="2"/>
        <v>22210</v>
      </c>
      <c r="G70" s="89">
        <f t="shared" si="3"/>
        <v>244310</v>
      </c>
      <c r="H70" s="97">
        <v>4322</v>
      </c>
      <c r="I70" s="97">
        <v>4349</v>
      </c>
      <c r="J70" s="98">
        <f t="shared" si="4"/>
        <v>27</v>
      </c>
      <c r="K70" s="99">
        <f t="shared" si="5"/>
        <v>27</v>
      </c>
      <c r="L70" s="98">
        <f t="shared" si="6"/>
        <v>0</v>
      </c>
      <c r="M70" s="99">
        <f t="shared" si="7"/>
        <v>162000</v>
      </c>
      <c r="N70" s="83">
        <f t="shared" si="8"/>
        <v>406310</v>
      </c>
      <c r="O70" s="36">
        <v>2100</v>
      </c>
      <c r="P70" s="36">
        <v>0</v>
      </c>
      <c r="Q70" s="36">
        <v>10000</v>
      </c>
    </row>
    <row r="71" spans="1:19" ht="15.75" x14ac:dyDescent="0.25">
      <c r="A71" s="95" t="s">
        <v>80</v>
      </c>
      <c r="B71" s="96">
        <v>32372</v>
      </c>
      <c r="C71" s="96">
        <v>32519</v>
      </c>
      <c r="D71" s="88">
        <f t="shared" si="0"/>
        <v>147</v>
      </c>
      <c r="E71" s="89">
        <f t="shared" si="1"/>
        <v>230100</v>
      </c>
      <c r="F71" s="89">
        <f t="shared" si="2"/>
        <v>23010</v>
      </c>
      <c r="G71" s="89">
        <f t="shared" si="3"/>
        <v>253110</v>
      </c>
      <c r="H71" s="97">
        <v>158</v>
      </c>
      <c r="I71" s="97">
        <v>168</v>
      </c>
      <c r="J71" s="98">
        <f t="shared" si="4"/>
        <v>10</v>
      </c>
      <c r="K71" s="99">
        <f t="shared" si="5"/>
        <v>10</v>
      </c>
      <c r="L71" s="98">
        <f t="shared" si="6"/>
        <v>0</v>
      </c>
      <c r="M71" s="99">
        <f t="shared" si="7"/>
        <v>60000</v>
      </c>
      <c r="N71" s="83">
        <f t="shared" si="8"/>
        <v>313110</v>
      </c>
      <c r="O71" s="36">
        <v>2100</v>
      </c>
      <c r="P71" s="36">
        <v>0</v>
      </c>
      <c r="Q71" s="36">
        <v>25000</v>
      </c>
    </row>
    <row r="72" spans="1:19" ht="15.75" x14ac:dyDescent="0.25">
      <c r="A72" s="95" t="s">
        <v>81</v>
      </c>
      <c r="B72" s="96">
        <v>32217</v>
      </c>
      <c r="C72" s="96">
        <v>32368</v>
      </c>
      <c r="D72" s="88">
        <f t="shared" si="0"/>
        <v>151</v>
      </c>
      <c r="E72" s="89">
        <f t="shared" si="1"/>
        <v>236500</v>
      </c>
      <c r="F72" s="89">
        <f t="shared" si="2"/>
        <v>23650</v>
      </c>
      <c r="G72" s="89">
        <f t="shared" si="3"/>
        <v>260150</v>
      </c>
      <c r="H72" s="97">
        <v>2672</v>
      </c>
      <c r="I72" s="97">
        <v>2703</v>
      </c>
      <c r="J72" s="98">
        <f t="shared" si="4"/>
        <v>31</v>
      </c>
      <c r="K72" s="99">
        <f t="shared" si="5"/>
        <v>31</v>
      </c>
      <c r="L72" s="98">
        <f t="shared" si="6"/>
        <v>0</v>
      </c>
      <c r="M72" s="99">
        <f t="shared" si="7"/>
        <v>186000</v>
      </c>
      <c r="N72" s="83">
        <f t="shared" si="8"/>
        <v>446150</v>
      </c>
      <c r="O72" s="36">
        <v>2100</v>
      </c>
      <c r="P72" s="36">
        <v>0</v>
      </c>
      <c r="Q72" s="36">
        <v>55000</v>
      </c>
    </row>
    <row r="73" spans="1:19" s="50" customFormat="1" ht="15.75" x14ac:dyDescent="0.25">
      <c r="A73" s="95" t="s">
        <v>82</v>
      </c>
      <c r="B73" s="96">
        <v>36063</v>
      </c>
      <c r="C73" s="96">
        <v>36288</v>
      </c>
      <c r="D73" s="88">
        <f t="shared" si="0"/>
        <v>225</v>
      </c>
      <c r="E73" s="89">
        <f t="shared" si="1"/>
        <v>361350</v>
      </c>
      <c r="F73" s="89">
        <f t="shared" si="2"/>
        <v>36140</v>
      </c>
      <c r="G73" s="89">
        <f t="shared" si="3"/>
        <v>397490</v>
      </c>
      <c r="H73" s="97">
        <v>2429</v>
      </c>
      <c r="I73" s="97">
        <v>2446</v>
      </c>
      <c r="J73" s="98">
        <f t="shared" si="4"/>
        <v>17</v>
      </c>
      <c r="K73" s="99">
        <f t="shared" si="5"/>
        <v>17</v>
      </c>
      <c r="L73" s="98">
        <f t="shared" si="6"/>
        <v>0</v>
      </c>
      <c r="M73" s="99">
        <f t="shared" si="7"/>
        <v>102000</v>
      </c>
      <c r="N73" s="100">
        <f t="shared" si="8"/>
        <v>499490</v>
      </c>
      <c r="O73" s="36">
        <v>2100</v>
      </c>
      <c r="P73" s="36">
        <v>24</v>
      </c>
      <c r="Q73" s="36">
        <v>20000</v>
      </c>
    </row>
    <row r="74" spans="1:19" ht="15.75" x14ac:dyDescent="0.25">
      <c r="A74" s="95" t="s">
        <v>83</v>
      </c>
      <c r="B74" s="96">
        <v>10999</v>
      </c>
      <c r="C74" s="96">
        <v>11110</v>
      </c>
      <c r="D74" s="88">
        <f t="shared" si="0"/>
        <v>111</v>
      </c>
      <c r="E74" s="89">
        <f t="shared" si="1"/>
        <v>172500</v>
      </c>
      <c r="F74" s="89">
        <f t="shared" si="2"/>
        <v>17250</v>
      </c>
      <c r="G74" s="89">
        <f t="shared" si="3"/>
        <v>189750</v>
      </c>
      <c r="H74" s="97">
        <v>316</v>
      </c>
      <c r="I74" s="97">
        <v>335</v>
      </c>
      <c r="J74" s="98">
        <f t="shared" si="4"/>
        <v>19</v>
      </c>
      <c r="K74" s="99">
        <f t="shared" si="5"/>
        <v>19</v>
      </c>
      <c r="L74" s="98">
        <f t="shared" si="6"/>
        <v>0</v>
      </c>
      <c r="M74" s="99">
        <f t="shared" si="7"/>
        <v>114000</v>
      </c>
      <c r="N74" s="83">
        <f t="shared" si="8"/>
        <v>303750</v>
      </c>
      <c r="O74" s="36">
        <v>2100</v>
      </c>
      <c r="P74" s="36">
        <v>19</v>
      </c>
      <c r="Q74" s="36">
        <v>25000</v>
      </c>
    </row>
    <row r="75" spans="1:19" ht="15.75" x14ac:dyDescent="0.25">
      <c r="A75" s="76" t="s">
        <v>84</v>
      </c>
      <c r="B75" s="84">
        <v>36024</v>
      </c>
      <c r="C75" s="84">
        <v>36118</v>
      </c>
      <c r="D75" s="78">
        <f t="shared" si="0"/>
        <v>94</v>
      </c>
      <c r="E75" s="79">
        <f t="shared" si="1"/>
        <v>145610</v>
      </c>
      <c r="F75" s="79">
        <f t="shared" si="2"/>
        <v>14560</v>
      </c>
      <c r="G75" s="79">
        <f t="shared" si="3"/>
        <v>160170</v>
      </c>
      <c r="H75" s="105">
        <v>152</v>
      </c>
      <c r="I75" s="105">
        <v>170</v>
      </c>
      <c r="J75" s="81">
        <f t="shared" si="4"/>
        <v>18</v>
      </c>
      <c r="K75" s="82">
        <f t="shared" si="5"/>
        <v>18</v>
      </c>
      <c r="L75" s="81">
        <f t="shared" si="6"/>
        <v>0</v>
      </c>
      <c r="M75" s="82">
        <f t="shared" si="7"/>
        <v>108000</v>
      </c>
      <c r="N75" s="83">
        <f t="shared" si="8"/>
        <v>268170</v>
      </c>
      <c r="O75" s="36">
        <v>2100</v>
      </c>
      <c r="P75" s="36">
        <v>61</v>
      </c>
      <c r="Q75" s="36">
        <v>20000</v>
      </c>
    </row>
    <row r="76" spans="1:19" ht="15.75" x14ac:dyDescent="0.25">
      <c r="A76" s="76" t="s">
        <v>85</v>
      </c>
      <c r="B76" s="84">
        <v>39028</v>
      </c>
      <c r="C76" s="84">
        <v>39201</v>
      </c>
      <c r="D76" s="78">
        <f t="shared" si="0"/>
        <v>173</v>
      </c>
      <c r="E76" s="79">
        <f t="shared" si="1"/>
        <v>271700</v>
      </c>
      <c r="F76" s="79">
        <f t="shared" si="2"/>
        <v>27170</v>
      </c>
      <c r="G76" s="79">
        <f t="shared" si="3"/>
        <v>298870</v>
      </c>
      <c r="H76" s="85">
        <v>1801</v>
      </c>
      <c r="I76" s="85">
        <v>1822</v>
      </c>
      <c r="J76" s="81">
        <f t="shared" si="4"/>
        <v>21</v>
      </c>
      <c r="K76" s="82">
        <f t="shared" si="5"/>
        <v>21</v>
      </c>
      <c r="L76" s="81">
        <f t="shared" si="6"/>
        <v>0</v>
      </c>
      <c r="M76" s="82">
        <f t="shared" si="7"/>
        <v>126000</v>
      </c>
      <c r="N76" s="83">
        <f t="shared" si="8"/>
        <v>424870</v>
      </c>
      <c r="O76" s="36">
        <v>2100</v>
      </c>
      <c r="P76" s="36">
        <v>21</v>
      </c>
      <c r="Q76" s="36">
        <v>20000</v>
      </c>
    </row>
    <row r="77" spans="1:19" ht="15.75" x14ac:dyDescent="0.25">
      <c r="A77" s="76" t="s">
        <v>86</v>
      </c>
      <c r="B77" s="84">
        <v>35453</v>
      </c>
      <c r="C77" s="84">
        <v>35576</v>
      </c>
      <c r="D77" s="78">
        <f t="shared" si="0"/>
        <v>123</v>
      </c>
      <c r="E77" s="79">
        <f t="shared" si="1"/>
        <v>191700</v>
      </c>
      <c r="F77" s="79">
        <f t="shared" si="2"/>
        <v>19170</v>
      </c>
      <c r="G77" s="79">
        <f t="shared" si="3"/>
        <v>210870</v>
      </c>
      <c r="H77" s="85">
        <v>1977</v>
      </c>
      <c r="I77" s="85">
        <v>1994</v>
      </c>
      <c r="J77" s="81">
        <f t="shared" si="4"/>
        <v>17</v>
      </c>
      <c r="K77" s="82">
        <f t="shared" si="5"/>
        <v>17</v>
      </c>
      <c r="L77" s="81">
        <f t="shared" si="6"/>
        <v>0</v>
      </c>
      <c r="M77" s="82">
        <f t="shared" si="7"/>
        <v>102000</v>
      </c>
      <c r="N77" s="83">
        <f t="shared" si="8"/>
        <v>312870</v>
      </c>
      <c r="O77" s="36">
        <v>2100</v>
      </c>
      <c r="P77" s="36">
        <v>36</v>
      </c>
      <c r="Q77" s="36">
        <v>45000</v>
      </c>
    </row>
    <row r="78" spans="1:19" ht="15.75" x14ac:dyDescent="0.25">
      <c r="A78" s="76" t="s">
        <v>87</v>
      </c>
      <c r="B78" s="84">
        <v>32916</v>
      </c>
      <c r="C78" s="84">
        <v>33020</v>
      </c>
      <c r="D78" s="78">
        <f t="shared" si="0"/>
        <v>104</v>
      </c>
      <c r="E78" s="79">
        <f t="shared" si="1"/>
        <v>161300</v>
      </c>
      <c r="F78" s="79">
        <f t="shared" si="2"/>
        <v>16130</v>
      </c>
      <c r="G78" s="79">
        <f t="shared" si="3"/>
        <v>177430</v>
      </c>
      <c r="H78" s="85">
        <v>146</v>
      </c>
      <c r="I78" s="85">
        <v>162</v>
      </c>
      <c r="J78" s="81">
        <f t="shared" si="4"/>
        <v>16</v>
      </c>
      <c r="K78" s="82">
        <f t="shared" si="5"/>
        <v>16</v>
      </c>
      <c r="L78" s="81">
        <f t="shared" si="6"/>
        <v>0</v>
      </c>
      <c r="M78" s="82">
        <f t="shared" si="7"/>
        <v>96000</v>
      </c>
      <c r="N78" s="83">
        <f t="shared" si="8"/>
        <v>273430</v>
      </c>
      <c r="O78" s="36">
        <v>2100</v>
      </c>
      <c r="P78" s="36">
        <v>28</v>
      </c>
      <c r="Q78" s="36">
        <v>25000</v>
      </c>
    </row>
    <row r="79" spans="1:19" ht="15.75" x14ac:dyDescent="0.25">
      <c r="A79" s="76" t="s">
        <v>88</v>
      </c>
      <c r="B79" s="84">
        <v>42489</v>
      </c>
      <c r="C79" s="84">
        <v>42636</v>
      </c>
      <c r="D79" s="78">
        <f t="shared" si="0"/>
        <v>147</v>
      </c>
      <c r="E79" s="79">
        <f t="shared" si="1"/>
        <v>230100</v>
      </c>
      <c r="F79" s="79">
        <f t="shared" si="2"/>
        <v>23010</v>
      </c>
      <c r="G79" s="79">
        <f t="shared" si="3"/>
        <v>253110</v>
      </c>
      <c r="H79" s="85">
        <v>2564</v>
      </c>
      <c r="I79" s="85">
        <v>2596</v>
      </c>
      <c r="J79" s="81">
        <f t="shared" si="4"/>
        <v>32</v>
      </c>
      <c r="K79" s="82">
        <f t="shared" si="5"/>
        <v>32</v>
      </c>
      <c r="L79" s="81">
        <f t="shared" si="6"/>
        <v>0</v>
      </c>
      <c r="M79" s="82">
        <f t="shared" si="7"/>
        <v>192000</v>
      </c>
      <c r="N79" s="83">
        <f t="shared" si="8"/>
        <v>445110</v>
      </c>
      <c r="O79" s="36">
        <v>2100</v>
      </c>
      <c r="P79" s="36">
        <v>15</v>
      </c>
      <c r="Q79" s="36">
        <v>40000</v>
      </c>
    </row>
    <row r="80" spans="1:19" ht="15.75" x14ac:dyDescent="0.25">
      <c r="A80" s="76" t="s">
        <v>89</v>
      </c>
      <c r="B80" s="84">
        <v>33877</v>
      </c>
      <c r="C80" s="84">
        <v>33963</v>
      </c>
      <c r="D80" s="78">
        <f t="shared" ref="D80:D94" si="9">C80-B80</f>
        <v>86</v>
      </c>
      <c r="E80" s="79">
        <f t="shared" ref="E80:E94" si="10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133210</v>
      </c>
      <c r="F80" s="79">
        <f t="shared" ref="F80:F94" si="11">ROUND(E80*10%,-1)</f>
        <v>13320</v>
      </c>
      <c r="G80" s="79">
        <f t="shared" ref="G80:G94" si="12">E80+F80</f>
        <v>146530</v>
      </c>
      <c r="H80" s="85">
        <v>53</v>
      </c>
      <c r="I80" s="85">
        <v>70</v>
      </c>
      <c r="J80" s="81">
        <f t="shared" si="4"/>
        <v>17</v>
      </c>
      <c r="K80" s="82">
        <f t="shared" ref="K80:K94" si="13">IF(J80&lt;=32,J80,32)</f>
        <v>17</v>
      </c>
      <c r="L80" s="81">
        <f t="shared" ref="L80:L94" si="14">IF(J80&gt;32,J80-32,0)</f>
        <v>0</v>
      </c>
      <c r="M80" s="82">
        <f>ROUND((K80*6000+L80*13000),-1)</f>
        <v>102000</v>
      </c>
      <c r="N80" s="83">
        <f t="shared" ref="N80:N94" si="15">ROUND(E80+F80+M80,-1)</f>
        <v>248530</v>
      </c>
      <c r="O80" s="36">
        <v>2100</v>
      </c>
      <c r="P80" s="36">
        <v>29</v>
      </c>
      <c r="Q80" s="36"/>
    </row>
    <row r="81" spans="1:23" ht="16.5" customHeight="1" x14ac:dyDescent="0.25">
      <c r="A81" s="76" t="s">
        <v>90</v>
      </c>
      <c r="B81" s="84">
        <v>12972</v>
      </c>
      <c r="C81" s="84">
        <v>13145</v>
      </c>
      <c r="D81" s="78">
        <f t="shared" si="9"/>
        <v>173</v>
      </c>
      <c r="E81" s="79">
        <f t="shared" si="10"/>
        <v>271700</v>
      </c>
      <c r="F81" s="79">
        <f t="shared" si="11"/>
        <v>27170</v>
      </c>
      <c r="G81" s="79">
        <f t="shared" si="12"/>
        <v>298870</v>
      </c>
      <c r="H81" s="85">
        <v>261</v>
      </c>
      <c r="I81" s="85">
        <v>286</v>
      </c>
      <c r="J81" s="81">
        <f t="shared" ref="J81:J94" si="16">I81-H81</f>
        <v>25</v>
      </c>
      <c r="K81" s="82">
        <f t="shared" si="13"/>
        <v>25</v>
      </c>
      <c r="L81" s="81">
        <f t="shared" si="14"/>
        <v>0</v>
      </c>
      <c r="M81" s="82">
        <f t="shared" ref="M81:M94" si="17">ROUND((K81*6000+L81*13000),-1)</f>
        <v>150000</v>
      </c>
      <c r="N81" s="83">
        <f t="shared" si="15"/>
        <v>448870</v>
      </c>
      <c r="O81" s="36">
        <v>2100</v>
      </c>
      <c r="P81" s="36">
        <v>17</v>
      </c>
      <c r="Q81" s="36"/>
    </row>
    <row r="82" spans="1:23" ht="16.5" customHeight="1" x14ac:dyDescent="0.25">
      <c r="A82" s="76" t="s">
        <v>91</v>
      </c>
      <c r="B82" s="84">
        <v>41427</v>
      </c>
      <c r="C82" s="84">
        <v>41584</v>
      </c>
      <c r="D82" s="78">
        <f t="shared" si="9"/>
        <v>157</v>
      </c>
      <c r="E82" s="79">
        <f t="shared" si="10"/>
        <v>246100</v>
      </c>
      <c r="F82" s="79">
        <f t="shared" si="11"/>
        <v>24610</v>
      </c>
      <c r="G82" s="79">
        <f t="shared" si="12"/>
        <v>270710</v>
      </c>
      <c r="H82" s="85">
        <v>2023</v>
      </c>
      <c r="I82" s="85">
        <v>2044</v>
      </c>
      <c r="J82" s="81">
        <f t="shared" si="16"/>
        <v>21</v>
      </c>
      <c r="K82" s="82">
        <f t="shared" si="13"/>
        <v>21</v>
      </c>
      <c r="L82" s="81">
        <f t="shared" si="14"/>
        <v>0</v>
      </c>
      <c r="M82" s="82">
        <f t="shared" si="17"/>
        <v>126000</v>
      </c>
      <c r="N82" s="83">
        <f t="shared" si="15"/>
        <v>396710</v>
      </c>
      <c r="O82" s="36">
        <v>2100</v>
      </c>
      <c r="P82" s="36">
        <v>8</v>
      </c>
      <c r="Q82" s="36">
        <v>20000</v>
      </c>
    </row>
    <row r="83" spans="1:23" ht="16.5" customHeight="1" x14ac:dyDescent="0.25">
      <c r="A83" s="76" t="s">
        <v>92</v>
      </c>
      <c r="B83" s="84">
        <v>36001</v>
      </c>
      <c r="C83" s="84">
        <v>36148</v>
      </c>
      <c r="D83" s="78">
        <f t="shared" si="9"/>
        <v>147</v>
      </c>
      <c r="E83" s="79">
        <f t="shared" si="10"/>
        <v>230100</v>
      </c>
      <c r="F83" s="79">
        <f t="shared" si="11"/>
        <v>23010</v>
      </c>
      <c r="G83" s="79">
        <f t="shared" si="12"/>
        <v>253110</v>
      </c>
      <c r="H83" s="85">
        <v>1151</v>
      </c>
      <c r="I83" s="85">
        <v>1181</v>
      </c>
      <c r="J83" s="81">
        <f t="shared" si="16"/>
        <v>30</v>
      </c>
      <c r="K83" s="82">
        <f t="shared" si="13"/>
        <v>30</v>
      </c>
      <c r="L83" s="81">
        <f t="shared" si="14"/>
        <v>0</v>
      </c>
      <c r="M83" s="82">
        <f t="shared" si="17"/>
        <v>180000</v>
      </c>
      <c r="N83" s="83">
        <f t="shared" si="15"/>
        <v>433110</v>
      </c>
      <c r="O83" s="36">
        <v>2100</v>
      </c>
      <c r="P83" s="36">
        <v>14</v>
      </c>
      <c r="Q83" s="36">
        <v>10000</v>
      </c>
    </row>
    <row r="84" spans="1:23" ht="16.5" customHeight="1" x14ac:dyDescent="0.25">
      <c r="A84" s="76" t="s">
        <v>93</v>
      </c>
      <c r="B84" s="84">
        <v>37095</v>
      </c>
      <c r="C84" s="84">
        <v>37246</v>
      </c>
      <c r="D84" s="78">
        <f t="shared" si="9"/>
        <v>151</v>
      </c>
      <c r="E84" s="79">
        <f t="shared" si="10"/>
        <v>236500</v>
      </c>
      <c r="F84" s="79">
        <f t="shared" si="11"/>
        <v>23650</v>
      </c>
      <c r="G84" s="79">
        <f t="shared" si="12"/>
        <v>260150</v>
      </c>
      <c r="H84" s="85">
        <v>226</v>
      </c>
      <c r="I84" s="85">
        <v>240</v>
      </c>
      <c r="J84" s="81">
        <f t="shared" si="16"/>
        <v>14</v>
      </c>
      <c r="K84" s="82">
        <f t="shared" si="13"/>
        <v>14</v>
      </c>
      <c r="L84" s="81">
        <f t="shared" si="14"/>
        <v>0</v>
      </c>
      <c r="M84" s="82">
        <f t="shared" si="17"/>
        <v>84000</v>
      </c>
      <c r="N84" s="83">
        <f t="shared" si="15"/>
        <v>344150</v>
      </c>
      <c r="O84" s="36">
        <v>2100</v>
      </c>
      <c r="P84" s="36">
        <v>18</v>
      </c>
      <c r="Q84" s="36">
        <v>20000</v>
      </c>
    </row>
    <row r="85" spans="1:23" ht="16.5" customHeight="1" x14ac:dyDescent="0.25">
      <c r="A85" s="76" t="s">
        <v>94</v>
      </c>
      <c r="B85" s="84">
        <v>39229</v>
      </c>
      <c r="C85" s="84">
        <v>39400</v>
      </c>
      <c r="D85" s="78">
        <f t="shared" si="9"/>
        <v>171</v>
      </c>
      <c r="E85" s="79">
        <f t="shared" si="10"/>
        <v>268500</v>
      </c>
      <c r="F85" s="79">
        <f t="shared" si="11"/>
        <v>26850</v>
      </c>
      <c r="G85" s="79">
        <f t="shared" si="12"/>
        <v>295350</v>
      </c>
      <c r="H85" s="85">
        <v>672</v>
      </c>
      <c r="I85" s="85">
        <v>684</v>
      </c>
      <c r="J85" s="81">
        <f t="shared" si="16"/>
        <v>12</v>
      </c>
      <c r="K85" s="82">
        <f t="shared" si="13"/>
        <v>12</v>
      </c>
      <c r="L85" s="81">
        <f t="shared" si="14"/>
        <v>0</v>
      </c>
      <c r="M85" s="82">
        <f t="shared" si="17"/>
        <v>72000</v>
      </c>
      <c r="N85" s="83">
        <f t="shared" si="15"/>
        <v>367350</v>
      </c>
      <c r="O85" s="36">
        <v>2100</v>
      </c>
      <c r="P85" s="36">
        <v>13</v>
      </c>
      <c r="Q85" s="36">
        <v>20000</v>
      </c>
    </row>
    <row r="86" spans="1:23" ht="16.5" customHeight="1" x14ac:dyDescent="0.25">
      <c r="A86" s="76" t="s">
        <v>95</v>
      </c>
      <c r="B86" s="84">
        <v>37425</v>
      </c>
      <c r="C86" s="84">
        <v>37599</v>
      </c>
      <c r="D86" s="78">
        <f t="shared" si="9"/>
        <v>174</v>
      </c>
      <c r="E86" s="79">
        <f t="shared" si="10"/>
        <v>273300</v>
      </c>
      <c r="F86" s="79">
        <f t="shared" si="11"/>
        <v>27330</v>
      </c>
      <c r="G86" s="79">
        <f t="shared" si="12"/>
        <v>300630</v>
      </c>
      <c r="H86" s="85">
        <v>75</v>
      </c>
      <c r="I86" s="85">
        <v>104</v>
      </c>
      <c r="J86" s="81">
        <v>36</v>
      </c>
      <c r="K86" s="82">
        <f t="shared" si="13"/>
        <v>32</v>
      </c>
      <c r="L86" s="81">
        <f t="shared" si="14"/>
        <v>4</v>
      </c>
      <c r="M86" s="82">
        <f t="shared" si="17"/>
        <v>244000</v>
      </c>
      <c r="N86" s="83">
        <f t="shared" si="15"/>
        <v>544630</v>
      </c>
      <c r="O86" s="36">
        <v>2100</v>
      </c>
      <c r="P86" s="36">
        <v>4</v>
      </c>
      <c r="Q86" s="36">
        <v>10000</v>
      </c>
    </row>
    <row r="87" spans="1:23" ht="16.5" customHeight="1" x14ac:dyDescent="0.25">
      <c r="A87" s="76" t="s">
        <v>96</v>
      </c>
      <c r="B87" s="84">
        <v>3326</v>
      </c>
      <c r="C87" s="84">
        <v>3457</v>
      </c>
      <c r="D87" s="78">
        <f t="shared" si="9"/>
        <v>131</v>
      </c>
      <c r="E87" s="79">
        <f t="shared" si="10"/>
        <v>204500</v>
      </c>
      <c r="F87" s="79">
        <f t="shared" si="11"/>
        <v>20450</v>
      </c>
      <c r="G87" s="79">
        <f t="shared" si="12"/>
        <v>224950</v>
      </c>
      <c r="H87" s="85">
        <v>2599</v>
      </c>
      <c r="I87" s="85">
        <v>2613</v>
      </c>
      <c r="J87" s="81">
        <f t="shared" si="16"/>
        <v>14</v>
      </c>
      <c r="K87" s="82">
        <f t="shared" si="13"/>
        <v>14</v>
      </c>
      <c r="L87" s="81">
        <f t="shared" si="14"/>
        <v>0</v>
      </c>
      <c r="M87" s="82">
        <f t="shared" si="17"/>
        <v>84000</v>
      </c>
      <c r="N87" s="83">
        <f t="shared" si="15"/>
        <v>308950</v>
      </c>
      <c r="O87" s="36">
        <v>2100</v>
      </c>
      <c r="P87" s="36">
        <v>4</v>
      </c>
      <c r="Q87" s="36">
        <v>10000</v>
      </c>
    </row>
    <row r="88" spans="1:23" ht="16.5" customHeight="1" x14ac:dyDescent="0.25">
      <c r="A88" s="76" t="s">
        <v>97</v>
      </c>
      <c r="B88" s="84">
        <v>38695</v>
      </c>
      <c r="C88" s="84">
        <v>38923</v>
      </c>
      <c r="D88" s="78">
        <f t="shared" si="9"/>
        <v>228</v>
      </c>
      <c r="E88" s="79">
        <f t="shared" si="10"/>
        <v>366920</v>
      </c>
      <c r="F88" s="79">
        <f t="shared" si="11"/>
        <v>36690</v>
      </c>
      <c r="G88" s="79">
        <f t="shared" si="12"/>
        <v>403610</v>
      </c>
      <c r="H88" s="85">
        <v>184</v>
      </c>
      <c r="I88" s="85">
        <v>199</v>
      </c>
      <c r="J88" s="81">
        <f t="shared" si="16"/>
        <v>15</v>
      </c>
      <c r="K88" s="82">
        <f t="shared" si="13"/>
        <v>15</v>
      </c>
      <c r="L88" s="81">
        <f t="shared" si="14"/>
        <v>0</v>
      </c>
      <c r="M88" s="82">
        <f t="shared" si="17"/>
        <v>90000</v>
      </c>
      <c r="N88" s="83">
        <f t="shared" si="15"/>
        <v>493610</v>
      </c>
      <c r="O88" s="36">
        <v>2100</v>
      </c>
      <c r="P88" s="36">
        <v>40</v>
      </c>
      <c r="Q88" s="36">
        <v>20000</v>
      </c>
    </row>
    <row r="89" spans="1:23" s="47" customFormat="1" ht="16.5" customHeight="1" x14ac:dyDescent="0.25">
      <c r="A89" s="106" t="s">
        <v>98</v>
      </c>
      <c r="B89" s="107">
        <v>39098</v>
      </c>
      <c r="C89" s="107">
        <v>39422</v>
      </c>
      <c r="D89" s="78">
        <f t="shared" si="9"/>
        <v>324</v>
      </c>
      <c r="E89" s="79">
        <f t="shared" si="10"/>
        <v>545290</v>
      </c>
      <c r="F89" s="79">
        <f t="shared" si="11"/>
        <v>54530</v>
      </c>
      <c r="G89" s="108">
        <f t="shared" si="12"/>
        <v>599820</v>
      </c>
      <c r="H89" s="109">
        <v>905</v>
      </c>
      <c r="I89" s="109">
        <v>986</v>
      </c>
      <c r="J89" s="110">
        <f t="shared" si="16"/>
        <v>81</v>
      </c>
      <c r="K89" s="94">
        <f t="shared" si="13"/>
        <v>32</v>
      </c>
      <c r="L89" s="110">
        <f t="shared" si="14"/>
        <v>49</v>
      </c>
      <c r="M89" s="94">
        <f t="shared" si="17"/>
        <v>829000</v>
      </c>
      <c r="N89" s="94">
        <f t="shared" si="15"/>
        <v>1428820</v>
      </c>
      <c r="O89" s="46">
        <v>2100</v>
      </c>
      <c r="P89" s="46">
        <v>16</v>
      </c>
      <c r="Q89" s="46">
        <v>25000</v>
      </c>
    </row>
    <row r="90" spans="1:23" s="47" customFormat="1" ht="16.5" customHeight="1" x14ac:dyDescent="0.25">
      <c r="A90" s="106" t="s">
        <v>99</v>
      </c>
      <c r="B90" s="107">
        <v>39120</v>
      </c>
      <c r="C90" s="107">
        <v>39327</v>
      </c>
      <c r="D90" s="78">
        <f t="shared" si="9"/>
        <v>207</v>
      </c>
      <c r="E90" s="79">
        <f t="shared" si="10"/>
        <v>327910</v>
      </c>
      <c r="F90" s="79">
        <f t="shared" si="11"/>
        <v>32790</v>
      </c>
      <c r="G90" s="108">
        <f t="shared" si="12"/>
        <v>360700</v>
      </c>
      <c r="H90" s="109">
        <v>2527</v>
      </c>
      <c r="I90" s="109">
        <v>2567</v>
      </c>
      <c r="J90" s="110">
        <f t="shared" si="16"/>
        <v>40</v>
      </c>
      <c r="K90" s="94">
        <f t="shared" si="13"/>
        <v>32</v>
      </c>
      <c r="L90" s="110">
        <f t="shared" si="14"/>
        <v>8</v>
      </c>
      <c r="M90" s="94">
        <f t="shared" si="17"/>
        <v>296000</v>
      </c>
      <c r="N90" s="94">
        <f t="shared" si="15"/>
        <v>656700</v>
      </c>
      <c r="O90" s="46">
        <v>2100</v>
      </c>
      <c r="P90" s="46">
        <v>3</v>
      </c>
      <c r="Q90" s="46">
        <v>50000</v>
      </c>
    </row>
    <row r="91" spans="1:23" ht="16.5" customHeight="1" x14ac:dyDescent="0.25">
      <c r="A91" s="76" t="s">
        <v>100</v>
      </c>
      <c r="B91" s="84">
        <v>31673</v>
      </c>
      <c r="C91" s="84">
        <v>31864</v>
      </c>
      <c r="D91" s="78">
        <f t="shared" si="9"/>
        <v>191</v>
      </c>
      <c r="E91" s="79">
        <f t="shared" si="10"/>
        <v>300500</v>
      </c>
      <c r="F91" s="79">
        <f t="shared" si="11"/>
        <v>30050</v>
      </c>
      <c r="G91" s="79">
        <f t="shared" si="12"/>
        <v>330550</v>
      </c>
      <c r="H91" s="85">
        <v>1575</v>
      </c>
      <c r="I91" s="85">
        <v>1598</v>
      </c>
      <c r="J91" s="81">
        <f t="shared" si="16"/>
        <v>23</v>
      </c>
      <c r="K91" s="82">
        <f t="shared" si="13"/>
        <v>23</v>
      </c>
      <c r="L91" s="81">
        <f t="shared" si="14"/>
        <v>0</v>
      </c>
      <c r="M91" s="82">
        <f t="shared" si="17"/>
        <v>138000</v>
      </c>
      <c r="N91" s="83">
        <f t="shared" si="15"/>
        <v>468550</v>
      </c>
      <c r="O91" s="36">
        <v>2100</v>
      </c>
      <c r="P91" s="36">
        <v>26</v>
      </c>
      <c r="Q91" s="36">
        <v>10000</v>
      </c>
      <c r="S91" s="45"/>
      <c r="U91" s="45"/>
    </row>
    <row r="92" spans="1:23" ht="16.5" customHeight="1" x14ac:dyDescent="0.25">
      <c r="A92" s="76" t="s">
        <v>101</v>
      </c>
      <c r="B92" s="84">
        <v>38489</v>
      </c>
      <c r="C92" s="84">
        <v>38629</v>
      </c>
      <c r="D92" s="78">
        <f t="shared" si="9"/>
        <v>140</v>
      </c>
      <c r="E92" s="79">
        <f t="shared" si="10"/>
        <v>218900</v>
      </c>
      <c r="F92" s="79">
        <f t="shared" si="11"/>
        <v>21890</v>
      </c>
      <c r="G92" s="79">
        <f t="shared" si="12"/>
        <v>240790</v>
      </c>
      <c r="H92" s="85">
        <v>7420</v>
      </c>
      <c r="I92" s="85">
        <v>7448</v>
      </c>
      <c r="J92" s="81">
        <f t="shared" si="16"/>
        <v>28</v>
      </c>
      <c r="K92" s="82">
        <f t="shared" si="13"/>
        <v>28</v>
      </c>
      <c r="L92" s="81">
        <f t="shared" si="14"/>
        <v>0</v>
      </c>
      <c r="M92" s="82">
        <f t="shared" si="17"/>
        <v>168000</v>
      </c>
      <c r="N92" s="83">
        <f t="shared" si="15"/>
        <v>408790</v>
      </c>
      <c r="O92" s="36">
        <v>2100</v>
      </c>
      <c r="P92" s="36">
        <v>19</v>
      </c>
      <c r="Q92" s="36"/>
    </row>
    <row r="93" spans="1:23" ht="16.5" customHeight="1" x14ac:dyDescent="0.25">
      <c r="A93" s="76" t="s">
        <v>102</v>
      </c>
      <c r="B93" s="84">
        <v>30715</v>
      </c>
      <c r="C93" s="84">
        <v>30866</v>
      </c>
      <c r="D93" s="78">
        <f t="shared" si="9"/>
        <v>151</v>
      </c>
      <c r="E93" s="79">
        <f t="shared" si="10"/>
        <v>236500</v>
      </c>
      <c r="F93" s="79">
        <f t="shared" si="11"/>
        <v>23650</v>
      </c>
      <c r="G93" s="79">
        <f t="shared" si="12"/>
        <v>260150</v>
      </c>
      <c r="H93" s="85">
        <v>541</v>
      </c>
      <c r="I93" s="85">
        <v>565</v>
      </c>
      <c r="J93" s="81">
        <f t="shared" si="16"/>
        <v>24</v>
      </c>
      <c r="K93" s="82">
        <f t="shared" si="13"/>
        <v>24</v>
      </c>
      <c r="L93" s="81">
        <f t="shared" si="14"/>
        <v>0</v>
      </c>
      <c r="M93" s="82">
        <f t="shared" si="17"/>
        <v>144000</v>
      </c>
      <c r="N93" s="83">
        <f t="shared" si="15"/>
        <v>404150</v>
      </c>
      <c r="O93" s="36">
        <v>2100</v>
      </c>
      <c r="P93" s="36">
        <v>20</v>
      </c>
      <c r="Q93" s="36"/>
    </row>
    <row r="94" spans="1:23" ht="16.5" customHeight="1" x14ac:dyDescent="0.25">
      <c r="A94" s="76" t="s">
        <v>103</v>
      </c>
      <c r="B94" s="77">
        <v>34210</v>
      </c>
      <c r="C94" s="77">
        <v>34351</v>
      </c>
      <c r="D94" s="78">
        <f t="shared" si="9"/>
        <v>141</v>
      </c>
      <c r="E94" s="79">
        <f t="shared" si="10"/>
        <v>220500</v>
      </c>
      <c r="F94" s="79">
        <f t="shared" si="11"/>
        <v>22050</v>
      </c>
      <c r="G94" s="79">
        <f t="shared" si="12"/>
        <v>242550</v>
      </c>
      <c r="H94" s="80">
        <v>4195</v>
      </c>
      <c r="I94" s="80">
        <v>4210</v>
      </c>
      <c r="J94" s="81">
        <f t="shared" si="16"/>
        <v>15</v>
      </c>
      <c r="K94" s="82">
        <f t="shared" si="13"/>
        <v>15</v>
      </c>
      <c r="L94" s="81">
        <f t="shared" si="14"/>
        <v>0</v>
      </c>
      <c r="M94" s="82">
        <f t="shared" si="17"/>
        <v>90000</v>
      </c>
      <c r="N94" s="83">
        <f t="shared" si="15"/>
        <v>332550</v>
      </c>
      <c r="O94" s="35">
        <v>2100</v>
      </c>
      <c r="P94" s="35">
        <v>51</v>
      </c>
      <c r="Q94" s="35">
        <v>10000</v>
      </c>
      <c r="S94" s="45"/>
      <c r="T94" s="45"/>
      <c r="U94" s="45"/>
      <c r="V94" s="45"/>
      <c r="W94" s="45"/>
    </row>
    <row r="95" spans="1:23" ht="18.75" x14ac:dyDescent="0.3">
      <c r="A95" s="51"/>
      <c r="B95" s="14"/>
      <c r="C95" s="38"/>
      <c r="D95" s="5"/>
      <c r="E95" s="57"/>
      <c r="F95" s="57"/>
      <c r="G95" s="57"/>
      <c r="H95" s="39"/>
      <c r="I95" s="39"/>
      <c r="J95" s="74"/>
      <c r="K95" s="74"/>
      <c r="L95" s="57"/>
      <c r="M95" s="75"/>
      <c r="N95" s="75"/>
      <c r="O95" s="51"/>
      <c r="P95" s="51"/>
      <c r="Q95" s="51"/>
    </row>
    <row r="96" spans="1:23" x14ac:dyDescent="0.25">
      <c r="L96" s="45"/>
    </row>
    <row r="99" spans="8:13" x14ac:dyDescent="0.25">
      <c r="H99" s="45"/>
    </row>
    <row r="104" spans="8:13" x14ac:dyDescent="0.25">
      <c r="M104" s="45"/>
    </row>
  </sheetData>
  <sheetProtection algorithmName="SHA-512" hashValue="qZlg3kRrobPj5XEOjsjOFi05eFsWeT9gpPucDzMEJe5DwdLQqvEQJ/iODtuuWLj6isPSXBRYElYSt3iHZDeh5g==" saltValue="rxi107Vx79DMB4p+eDwLIw==" spinCount="100000" sheet="1" objects="1" scenarios="1"/>
  <mergeCells count="14">
    <mergeCell ref="J95:K95"/>
    <mergeCell ref="M95:N95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Q3"/>
    <mergeCell ref="A4:Q4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</cp:lastModifiedBy>
  <cp:lastPrinted>2018-10-29T08:12:44Z</cp:lastPrinted>
  <dcterms:created xsi:type="dcterms:W3CDTF">2017-02-07T03:17:48Z</dcterms:created>
  <dcterms:modified xsi:type="dcterms:W3CDTF">2019-01-02T04:11:33Z</dcterms:modified>
</cp:coreProperties>
</file>